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ideki1008\Desktop\HIDEKI\家計のおかね２０１５\★04ｷｬｯｼｭﾌﾛｰ表\"/>
    </mc:Choice>
  </mc:AlternateContent>
  <bookViews>
    <workbookView xWindow="-15" yWindow="-15" windowWidth="19440" windowHeight="6090" tabRatio="429"/>
  </bookViews>
  <sheets>
    <sheet name="CF３" sheetId="19" r:id="rId1"/>
  </sheets>
  <calcPr calcId="171027"/>
  <fileRecoveryPr autoRecover="0"/>
</workbook>
</file>

<file path=xl/calcChain.xml><?xml version="1.0" encoding="utf-8"?>
<calcChain xmlns="http://schemas.openxmlformats.org/spreadsheetml/2006/main">
  <c r="K45" i="19" l="1"/>
  <c r="L45" i="19"/>
  <c r="M45" i="19"/>
  <c r="N45" i="19"/>
  <c r="O45" i="19"/>
  <c r="P45" i="19"/>
  <c r="J45" i="19"/>
  <c r="F25" i="19"/>
  <c r="G25" i="19"/>
  <c r="H25" i="19"/>
  <c r="I25" i="19"/>
  <c r="J25" i="19"/>
  <c r="K25" i="19"/>
  <c r="L25" i="19"/>
  <c r="M25" i="19"/>
  <c r="N25" i="19"/>
  <c r="O25" i="19"/>
  <c r="P25" i="19"/>
  <c r="G24" i="19"/>
  <c r="H39" i="19"/>
  <c r="G39" i="19"/>
  <c r="F22" i="19" l="1"/>
  <c r="F24" i="19"/>
  <c r="F14" i="19"/>
  <c r="F35" i="19"/>
  <c r="G35" i="19" s="1"/>
  <c r="H35" i="19" s="1"/>
  <c r="F38" i="19"/>
  <c r="G38" i="19" s="1"/>
  <c r="F37" i="19"/>
  <c r="F36" i="19"/>
  <c r="F23" i="19"/>
  <c r="H34" i="19"/>
  <c r="I34" i="19"/>
  <c r="J34" i="19"/>
  <c r="K34" i="19"/>
  <c r="L34" i="19"/>
  <c r="M34" i="19"/>
  <c r="G34" i="19"/>
  <c r="F26" i="19"/>
  <c r="G26" i="19" s="1"/>
  <c r="H26" i="19" s="1"/>
  <c r="I26" i="19" s="1"/>
  <c r="J26" i="19" s="1"/>
  <c r="K26" i="19" s="1"/>
  <c r="L26" i="19" s="1"/>
  <c r="M26" i="19" s="1"/>
  <c r="N26" i="19" s="1"/>
  <c r="O26" i="19" s="1"/>
  <c r="P26" i="19" s="1"/>
  <c r="N21" i="19"/>
  <c r="O21" i="19"/>
  <c r="P21" i="19"/>
  <c r="I21" i="19"/>
  <c r="X8" i="19"/>
  <c r="Y8" i="19"/>
  <c r="Z8" i="19"/>
  <c r="W8" i="19"/>
  <c r="H7" i="19"/>
  <c r="I7" i="19" s="1"/>
  <c r="J7" i="19" s="1"/>
  <c r="K7" i="19" s="1"/>
  <c r="L7" i="19" s="1"/>
  <c r="M7" i="19" s="1"/>
  <c r="N7" i="19" s="1"/>
  <c r="O7" i="19" s="1"/>
  <c r="P7" i="19" s="1"/>
  <c r="Q7" i="19" s="1"/>
  <c r="R7" i="19" s="1"/>
  <c r="S7" i="19" s="1"/>
  <c r="T7" i="19" s="1"/>
  <c r="U7" i="19" s="1"/>
  <c r="V7" i="19" s="1"/>
  <c r="W7" i="19" s="1"/>
  <c r="X7" i="19" s="1"/>
  <c r="Y7" i="19" s="1"/>
  <c r="Z7" i="19" s="1"/>
  <c r="H23" i="19"/>
  <c r="I23" i="19" s="1"/>
  <c r="J23" i="19" s="1"/>
  <c r="K23" i="19" s="1"/>
  <c r="L23" i="19" s="1"/>
  <c r="M23" i="19" s="1"/>
  <c r="N23" i="19" s="1"/>
  <c r="O23" i="19" s="1"/>
  <c r="P23" i="19" s="1"/>
  <c r="G23" i="19"/>
  <c r="G20" i="19"/>
  <c r="F20" i="19"/>
  <c r="H21" i="19" s="1"/>
  <c r="F32" i="19"/>
  <c r="F19" i="19"/>
  <c r="F17" i="19"/>
  <c r="I17" i="19" s="1"/>
  <c r="J17" i="19" s="1"/>
  <c r="K17" i="19" s="1"/>
  <c r="L17" i="19" s="1"/>
  <c r="M17" i="19" s="1"/>
  <c r="N17" i="19" s="1"/>
  <c r="O17" i="19" s="1"/>
  <c r="P17" i="19" s="1"/>
  <c r="F16" i="19"/>
  <c r="G16" i="19" s="1"/>
  <c r="H16" i="19" s="1"/>
  <c r="G32" i="19"/>
  <c r="H32" i="19"/>
  <c r="I32" i="19" s="1"/>
  <c r="J32" i="19" s="1"/>
  <c r="K32" i="19" s="1"/>
  <c r="L32" i="19" s="1"/>
  <c r="M32" i="19" s="1"/>
  <c r="N32" i="19" s="1"/>
  <c r="O32" i="19" s="1"/>
  <c r="P32" i="19" s="1"/>
  <c r="G14" i="19"/>
  <c r="H14" i="19" s="1"/>
  <c r="I14" i="19" s="1"/>
  <c r="J14" i="19" s="1"/>
  <c r="K14" i="19" s="1"/>
  <c r="L14" i="19" s="1"/>
  <c r="M14" i="19" s="1"/>
  <c r="N14" i="19" s="1"/>
  <c r="O14" i="19" s="1"/>
  <c r="P14" i="19" s="1"/>
  <c r="P22" i="19"/>
  <c r="O22" i="19"/>
  <c r="N22" i="19"/>
  <c r="M22" i="19"/>
  <c r="L22" i="19"/>
  <c r="K22" i="19"/>
  <c r="H24" i="19"/>
  <c r="I24" i="19"/>
  <c r="J24" i="19"/>
  <c r="K24" i="19"/>
  <c r="L24" i="19"/>
  <c r="M24" i="19"/>
  <c r="N24" i="19"/>
  <c r="O24" i="19"/>
  <c r="P24" i="19"/>
  <c r="F15" i="19"/>
  <c r="J22" i="19"/>
  <c r="I22" i="19"/>
  <c r="H22" i="19"/>
  <c r="G22" i="19"/>
  <c r="J20" i="19"/>
  <c r="M21" i="19" s="1"/>
  <c r="I20" i="19"/>
  <c r="L21" i="19" s="1"/>
  <c r="H20" i="19"/>
  <c r="K21" i="19" s="1"/>
  <c r="G5" i="19"/>
  <c r="H5" i="19" s="1"/>
  <c r="I5" i="19" s="1"/>
  <c r="J5" i="19" s="1"/>
  <c r="K5" i="19" s="1"/>
  <c r="L5" i="19" s="1"/>
  <c r="M5" i="19" s="1"/>
  <c r="N5" i="19" s="1"/>
  <c r="O5" i="19" s="1"/>
  <c r="P5" i="19" s="1"/>
  <c r="Q5" i="19" s="1"/>
  <c r="R5" i="19" s="1"/>
  <c r="S5" i="19" s="1"/>
  <c r="T5" i="19" s="1"/>
  <c r="U5" i="19" s="1"/>
  <c r="V5" i="19" s="1"/>
  <c r="W5" i="19" s="1"/>
  <c r="X5" i="19" s="1"/>
  <c r="Y5" i="19" s="1"/>
  <c r="Z5" i="19" s="1"/>
  <c r="G4" i="19"/>
  <c r="H4" i="19" s="1"/>
  <c r="I4" i="19" s="1"/>
  <c r="J4" i="19" s="1"/>
  <c r="K4" i="19" s="1"/>
  <c r="L4" i="19" s="1"/>
  <c r="M4" i="19" s="1"/>
  <c r="N4" i="19" s="1"/>
  <c r="O4" i="19" s="1"/>
  <c r="P4" i="19" s="1"/>
  <c r="Q4" i="19" s="1"/>
  <c r="R4" i="19" s="1"/>
  <c r="S4" i="19" s="1"/>
  <c r="T4" i="19" s="1"/>
  <c r="U4" i="19" s="1"/>
  <c r="V4" i="19" s="1"/>
  <c r="W4" i="19" s="1"/>
  <c r="X4" i="19" s="1"/>
  <c r="Y4" i="19" s="1"/>
  <c r="Z4" i="19" s="1"/>
  <c r="G3" i="19"/>
  <c r="H3" i="19"/>
  <c r="I3" i="19" s="1"/>
  <c r="J3" i="19" s="1"/>
  <c r="K3" i="19" s="1"/>
  <c r="L3" i="19" s="1"/>
  <c r="M3" i="19" s="1"/>
  <c r="N3" i="19" s="1"/>
  <c r="O3" i="19" s="1"/>
  <c r="P3" i="19" s="1"/>
  <c r="Q3" i="19" s="1"/>
  <c r="R3" i="19" s="1"/>
  <c r="S3" i="19" s="1"/>
  <c r="T3" i="19" s="1"/>
  <c r="U3" i="19" s="1"/>
  <c r="V3" i="19" s="1"/>
  <c r="W3" i="19" s="1"/>
  <c r="X3" i="19" s="1"/>
  <c r="Y3" i="19" s="1"/>
  <c r="Z3" i="19" s="1"/>
  <c r="F33" i="19" l="1"/>
  <c r="G19" i="19"/>
  <c r="F18" i="19"/>
  <c r="F27" i="19" s="1"/>
  <c r="H19" i="19"/>
  <c r="G18" i="19"/>
  <c r="G27" i="19" s="1"/>
  <c r="H38" i="19"/>
  <c r="I38" i="19" s="1"/>
  <c r="J38" i="19" s="1"/>
  <c r="K38" i="19" s="1"/>
  <c r="L38" i="19" s="1"/>
  <c r="M38" i="19" s="1"/>
  <c r="N38" i="19" s="1"/>
  <c r="O38" i="19" s="1"/>
  <c r="P38" i="19" s="1"/>
  <c r="I16" i="19"/>
  <c r="I35" i="19"/>
  <c r="J35" i="19" s="1"/>
  <c r="G37" i="19"/>
  <c r="J21" i="19"/>
  <c r="G17" i="19"/>
  <c r="G36" i="19"/>
  <c r="F29" i="19" l="1"/>
  <c r="H17" i="19"/>
  <c r="H15" i="19" s="1"/>
  <c r="G15" i="19"/>
  <c r="G29" i="19" s="1"/>
  <c r="H36" i="19"/>
  <c r="G33" i="19"/>
  <c r="H37" i="19"/>
  <c r="K35" i="19"/>
  <c r="I15" i="19"/>
  <c r="J16" i="19"/>
  <c r="H18" i="19"/>
  <c r="H27" i="19" s="1"/>
  <c r="I19" i="19"/>
  <c r="F41" i="19" l="1"/>
  <c r="K16" i="19"/>
  <c r="J15" i="19"/>
  <c r="I37" i="19"/>
  <c r="J37" i="19" s="1"/>
  <c r="K37" i="19" s="1"/>
  <c r="L37" i="19" s="1"/>
  <c r="M37" i="19" s="1"/>
  <c r="N37" i="19" s="1"/>
  <c r="O37" i="19" s="1"/>
  <c r="P37" i="19" s="1"/>
  <c r="I36" i="19"/>
  <c r="H33" i="19"/>
  <c r="G41" i="19"/>
  <c r="L35" i="19"/>
  <c r="J19" i="19"/>
  <c r="I18" i="19"/>
  <c r="I27" i="19" s="1"/>
  <c r="H29" i="19"/>
  <c r="I29" i="19" l="1"/>
  <c r="G42" i="19"/>
  <c r="G44" i="19"/>
  <c r="F42" i="19"/>
  <c r="F44" i="19"/>
  <c r="H41" i="19"/>
  <c r="M35" i="19"/>
  <c r="J18" i="19"/>
  <c r="J27" i="19" s="1"/>
  <c r="K19" i="19"/>
  <c r="J36" i="19"/>
  <c r="I33" i="19"/>
  <c r="K15" i="19"/>
  <c r="L16" i="19"/>
  <c r="G45" i="19" l="1"/>
  <c r="F45" i="19"/>
  <c r="H42" i="19"/>
  <c r="H44" i="19"/>
  <c r="H45" i="19" s="1"/>
  <c r="K36" i="19"/>
  <c r="J33" i="19"/>
  <c r="L19" i="19"/>
  <c r="K18" i="19"/>
  <c r="K27" i="19" s="1"/>
  <c r="J29" i="19"/>
  <c r="M16" i="19"/>
  <c r="L15" i="19"/>
  <c r="N35" i="19"/>
  <c r="I41" i="19"/>
  <c r="J41" i="19" l="1"/>
  <c r="J44" i="19" s="1"/>
  <c r="J42" i="19"/>
  <c r="I42" i="19"/>
  <c r="I44" i="19"/>
  <c r="K29" i="19"/>
  <c r="O35" i="19"/>
  <c r="L18" i="19"/>
  <c r="L27" i="19" s="1"/>
  <c r="M19" i="19"/>
  <c r="N16" i="19"/>
  <c r="M15" i="19"/>
  <c r="L36" i="19"/>
  <c r="K33" i="19"/>
  <c r="I45" i="19" l="1"/>
  <c r="Q44" i="19"/>
  <c r="L29" i="19"/>
  <c r="M36" i="19"/>
  <c r="L33" i="19"/>
  <c r="N19" i="19"/>
  <c r="M18" i="19"/>
  <c r="M27" i="19" s="1"/>
  <c r="P35" i="19"/>
  <c r="N15" i="19"/>
  <c r="O16" i="19"/>
  <c r="K41" i="19"/>
  <c r="M29" i="19" l="1"/>
  <c r="K42" i="19"/>
  <c r="K44" i="19"/>
  <c r="O15" i="19"/>
  <c r="P16" i="19"/>
  <c r="P15" i="19" s="1"/>
  <c r="N36" i="19"/>
  <c r="M33" i="19"/>
  <c r="M41" i="19"/>
  <c r="L41" i="19"/>
  <c r="O19" i="19"/>
  <c r="N18" i="19"/>
  <c r="N27" i="19" s="1"/>
  <c r="L42" i="19" l="1"/>
  <c r="L44" i="19"/>
  <c r="M42" i="19"/>
  <c r="M44" i="19"/>
  <c r="O18" i="19"/>
  <c r="O27" i="19" s="1"/>
  <c r="P19" i="19"/>
  <c r="P18" i="19" s="1"/>
  <c r="P27" i="19" s="1"/>
  <c r="N29" i="19"/>
  <c r="N41" i="19" s="1"/>
  <c r="O36" i="19"/>
  <c r="N33" i="19"/>
  <c r="P29" i="19" l="1"/>
  <c r="N42" i="19"/>
  <c r="N44" i="19"/>
  <c r="P36" i="19"/>
  <c r="O33" i="19"/>
  <c r="O29" i="19"/>
  <c r="O41" i="19" l="1"/>
  <c r="P33" i="19"/>
  <c r="O42" i="19" l="1"/>
  <c r="O44" i="19"/>
  <c r="P41" i="19"/>
  <c r="P42" i="19" l="1"/>
  <c r="P44" i="19"/>
  <c r="R44" i="19" l="1"/>
</calcChain>
</file>

<file path=xl/sharedStrings.xml><?xml version="1.0" encoding="utf-8"?>
<sst xmlns="http://schemas.openxmlformats.org/spreadsheetml/2006/main" count="125" uniqueCount="92">
  <si>
    <t>保育園</t>
    <rPh sb="0" eb="3">
      <t>ホイクエン</t>
    </rPh>
    <phoneticPr fontId="2"/>
  </si>
  <si>
    <r>
      <t>1.1</t>
    </r>
    <r>
      <rPr>
        <sz val="11"/>
        <rFont val="HGPｺﾞｼｯｸM"/>
        <family val="3"/>
        <charset val="128"/>
      </rPr>
      <t>現在</t>
    </r>
    <rPh sb="3" eb="5">
      <t>ゲンザイ</t>
    </rPh>
    <phoneticPr fontId="2"/>
  </si>
  <si>
    <r>
      <rPr>
        <sz val="11"/>
        <rFont val="HGPｺﾞｼｯｸM"/>
        <family val="3"/>
        <charset val="128"/>
      </rPr>
      <t>今年</t>
    </r>
    <rPh sb="0" eb="2">
      <t>コトシ</t>
    </rPh>
    <phoneticPr fontId="2"/>
  </si>
  <si>
    <r>
      <t>1</t>
    </r>
    <r>
      <rPr>
        <sz val="11"/>
        <rFont val="HGPｺﾞｼｯｸM"/>
        <family val="3"/>
        <charset val="128"/>
      </rPr>
      <t>年後</t>
    </r>
    <rPh sb="1" eb="3">
      <t>ネンゴ</t>
    </rPh>
    <phoneticPr fontId="2"/>
  </si>
  <si>
    <r>
      <t>2</t>
    </r>
    <r>
      <rPr>
        <sz val="11"/>
        <rFont val="HGPｺﾞｼｯｸM"/>
        <family val="3"/>
        <charset val="128"/>
      </rPr>
      <t>年後</t>
    </r>
    <rPh sb="1" eb="3">
      <t>ネンゴ</t>
    </rPh>
    <phoneticPr fontId="2"/>
  </si>
  <si>
    <r>
      <t>3</t>
    </r>
    <r>
      <rPr>
        <sz val="11"/>
        <rFont val="HGPｺﾞｼｯｸM"/>
        <family val="3"/>
        <charset val="128"/>
      </rPr>
      <t>年後</t>
    </r>
    <rPh sb="1" eb="3">
      <t>ネンゴ</t>
    </rPh>
    <phoneticPr fontId="2"/>
  </si>
  <si>
    <r>
      <t>4</t>
    </r>
    <r>
      <rPr>
        <sz val="11"/>
        <rFont val="HGPｺﾞｼｯｸM"/>
        <family val="3"/>
        <charset val="128"/>
      </rPr>
      <t>年後</t>
    </r>
    <rPh sb="1" eb="3">
      <t>ネンゴ</t>
    </rPh>
    <phoneticPr fontId="2"/>
  </si>
  <si>
    <r>
      <t>5</t>
    </r>
    <r>
      <rPr>
        <sz val="11"/>
        <rFont val="HGPｺﾞｼｯｸM"/>
        <family val="3"/>
        <charset val="128"/>
      </rPr>
      <t>年後</t>
    </r>
    <rPh sb="1" eb="3">
      <t>ネンゴ</t>
    </rPh>
    <phoneticPr fontId="2"/>
  </si>
  <si>
    <r>
      <t>6</t>
    </r>
    <r>
      <rPr>
        <sz val="11"/>
        <rFont val="HGPｺﾞｼｯｸM"/>
        <family val="3"/>
        <charset val="128"/>
      </rPr>
      <t>年後</t>
    </r>
    <rPh sb="1" eb="3">
      <t>ネンゴ</t>
    </rPh>
    <phoneticPr fontId="2"/>
  </si>
  <si>
    <r>
      <t>7</t>
    </r>
    <r>
      <rPr>
        <sz val="11"/>
        <rFont val="HGPｺﾞｼｯｸM"/>
        <family val="3"/>
        <charset val="128"/>
      </rPr>
      <t>年後</t>
    </r>
    <rPh sb="1" eb="3">
      <t>ネンゴ</t>
    </rPh>
    <phoneticPr fontId="2"/>
  </si>
  <si>
    <r>
      <t>8</t>
    </r>
    <r>
      <rPr>
        <sz val="11"/>
        <rFont val="HGPｺﾞｼｯｸM"/>
        <family val="3"/>
        <charset val="128"/>
      </rPr>
      <t>年後</t>
    </r>
    <rPh sb="1" eb="3">
      <t>ネンゴ</t>
    </rPh>
    <phoneticPr fontId="2"/>
  </si>
  <si>
    <r>
      <t>9</t>
    </r>
    <r>
      <rPr>
        <sz val="11"/>
        <rFont val="HGPｺﾞｼｯｸM"/>
        <family val="3"/>
        <charset val="128"/>
      </rPr>
      <t>年後</t>
    </r>
    <rPh sb="1" eb="3">
      <t>ネンゴ</t>
    </rPh>
    <phoneticPr fontId="2"/>
  </si>
  <si>
    <r>
      <t>10</t>
    </r>
    <r>
      <rPr>
        <sz val="11"/>
        <rFont val="HGPｺﾞｼｯｸM"/>
        <family val="3"/>
        <charset val="128"/>
      </rPr>
      <t>年後</t>
    </r>
    <rPh sb="2" eb="4">
      <t>ネンゴ</t>
    </rPh>
    <phoneticPr fontId="2"/>
  </si>
  <si>
    <r>
      <t>11</t>
    </r>
    <r>
      <rPr>
        <sz val="11"/>
        <rFont val="HGPｺﾞｼｯｸM"/>
        <family val="3"/>
        <charset val="128"/>
      </rPr>
      <t>年後</t>
    </r>
    <rPh sb="2" eb="4">
      <t>ネンゴ</t>
    </rPh>
    <phoneticPr fontId="2"/>
  </si>
  <si>
    <r>
      <t>12</t>
    </r>
    <r>
      <rPr>
        <sz val="11"/>
        <rFont val="HGPｺﾞｼｯｸM"/>
        <family val="3"/>
        <charset val="128"/>
      </rPr>
      <t>年後</t>
    </r>
    <rPh sb="2" eb="4">
      <t>ネンゴ</t>
    </rPh>
    <phoneticPr fontId="2"/>
  </si>
  <si>
    <r>
      <t>13</t>
    </r>
    <r>
      <rPr>
        <sz val="11"/>
        <rFont val="HGPｺﾞｼｯｸM"/>
        <family val="3"/>
        <charset val="128"/>
      </rPr>
      <t>年後</t>
    </r>
    <rPh sb="2" eb="4">
      <t>ネンゴ</t>
    </rPh>
    <phoneticPr fontId="2"/>
  </si>
  <si>
    <r>
      <t>14</t>
    </r>
    <r>
      <rPr>
        <sz val="11"/>
        <rFont val="HGPｺﾞｼｯｸM"/>
        <family val="3"/>
        <charset val="128"/>
      </rPr>
      <t>年後</t>
    </r>
    <rPh sb="2" eb="4">
      <t>ネンゴ</t>
    </rPh>
    <phoneticPr fontId="2"/>
  </si>
  <si>
    <r>
      <t>15</t>
    </r>
    <r>
      <rPr>
        <sz val="11"/>
        <rFont val="HGPｺﾞｼｯｸM"/>
        <family val="3"/>
        <charset val="128"/>
      </rPr>
      <t>年後</t>
    </r>
    <rPh sb="2" eb="4">
      <t>ネンゴ</t>
    </rPh>
    <phoneticPr fontId="2"/>
  </si>
  <si>
    <r>
      <t>16</t>
    </r>
    <r>
      <rPr>
        <sz val="11"/>
        <rFont val="HGPｺﾞｼｯｸM"/>
        <family val="3"/>
        <charset val="128"/>
      </rPr>
      <t>年後</t>
    </r>
    <rPh sb="2" eb="4">
      <t>ネンゴ</t>
    </rPh>
    <phoneticPr fontId="2"/>
  </si>
  <si>
    <r>
      <t>17</t>
    </r>
    <r>
      <rPr>
        <sz val="11"/>
        <rFont val="HGPｺﾞｼｯｸM"/>
        <family val="3"/>
        <charset val="128"/>
      </rPr>
      <t>年後</t>
    </r>
    <rPh sb="2" eb="4">
      <t>ネンゴ</t>
    </rPh>
    <phoneticPr fontId="2"/>
  </si>
  <si>
    <r>
      <t>18</t>
    </r>
    <r>
      <rPr>
        <sz val="11"/>
        <rFont val="HGPｺﾞｼｯｸM"/>
        <family val="3"/>
        <charset val="128"/>
      </rPr>
      <t>年後</t>
    </r>
    <rPh sb="2" eb="4">
      <t>ネンゴ</t>
    </rPh>
    <phoneticPr fontId="2"/>
  </si>
  <si>
    <r>
      <t>19</t>
    </r>
    <r>
      <rPr>
        <sz val="11"/>
        <rFont val="HGPｺﾞｼｯｸM"/>
        <family val="3"/>
        <charset val="128"/>
      </rPr>
      <t>年後</t>
    </r>
    <rPh sb="2" eb="4">
      <t>ネンゴ</t>
    </rPh>
    <phoneticPr fontId="2"/>
  </si>
  <si>
    <r>
      <t>20</t>
    </r>
    <r>
      <rPr>
        <sz val="11"/>
        <rFont val="HGPｺﾞｼｯｸM"/>
        <family val="3"/>
        <charset val="128"/>
      </rPr>
      <t>年後</t>
    </r>
    <rPh sb="2" eb="4">
      <t>ネンゴ</t>
    </rPh>
    <phoneticPr fontId="2"/>
  </si>
  <si>
    <r>
      <rPr>
        <sz val="11"/>
        <rFont val="HGPｺﾞｼｯｸM"/>
        <family val="3"/>
        <charset val="128"/>
      </rPr>
      <t>年齢</t>
    </r>
    <rPh sb="0" eb="2">
      <t>ネンレイ</t>
    </rPh>
    <phoneticPr fontId="2"/>
  </si>
  <si>
    <r>
      <rPr>
        <sz val="11"/>
        <rFont val="HGPｺﾞｼｯｸM"/>
        <family val="3"/>
        <charset val="128"/>
      </rPr>
      <t>子ども</t>
    </r>
    <rPh sb="0" eb="1">
      <t>コ</t>
    </rPh>
    <phoneticPr fontId="2"/>
  </si>
  <si>
    <r>
      <rPr>
        <sz val="11"/>
        <rFont val="HGPｺﾞｼｯｸM"/>
        <family val="3"/>
        <charset val="128"/>
      </rPr>
      <t>子ども２</t>
    </r>
    <rPh sb="0" eb="1">
      <t>コ</t>
    </rPh>
    <phoneticPr fontId="2"/>
  </si>
  <si>
    <r>
      <rPr>
        <sz val="11"/>
        <rFont val="HGPｺﾞｼｯｸM"/>
        <family val="3"/>
        <charset val="128"/>
      </rPr>
      <t>大きなイベント</t>
    </r>
    <rPh sb="0" eb="1">
      <t>オオ</t>
    </rPh>
    <phoneticPr fontId="2"/>
  </si>
  <si>
    <r>
      <rPr>
        <sz val="11"/>
        <rFont val="HGPｺﾞｼｯｸM"/>
        <family val="3"/>
        <charset val="128"/>
      </rPr>
      <t>第</t>
    </r>
    <r>
      <rPr>
        <sz val="11"/>
        <rFont val="Century Gothic"/>
        <family val="2"/>
      </rPr>
      <t>2</t>
    </r>
    <r>
      <rPr>
        <sz val="11"/>
        <rFont val="HGPｺﾞｼｯｸM"/>
        <family val="3"/>
        <charset val="128"/>
      </rPr>
      <t>子？？</t>
    </r>
    <rPh sb="0" eb="1">
      <t>ダイ</t>
    </rPh>
    <rPh sb="2" eb="3">
      <t>コ</t>
    </rPh>
    <phoneticPr fontId="2"/>
  </si>
  <si>
    <r>
      <rPr>
        <sz val="11"/>
        <rFont val="HGPｺﾞｼｯｸM"/>
        <family val="3"/>
        <charset val="128"/>
      </rPr>
      <t>小</t>
    </r>
    <r>
      <rPr>
        <sz val="11"/>
        <rFont val="Century Gothic"/>
        <family val="2"/>
      </rPr>
      <t>1</t>
    </r>
    <rPh sb="0" eb="1">
      <t>ショウ</t>
    </rPh>
    <phoneticPr fontId="2"/>
  </si>
  <si>
    <r>
      <rPr>
        <sz val="11"/>
        <rFont val="HGPｺﾞｼｯｸM"/>
        <family val="3"/>
        <charset val="128"/>
      </rPr>
      <t>小</t>
    </r>
    <r>
      <rPr>
        <sz val="11"/>
        <rFont val="Century Gothic"/>
        <family val="2"/>
      </rPr>
      <t>2</t>
    </r>
    <rPh sb="0" eb="1">
      <t>ショウ</t>
    </rPh>
    <phoneticPr fontId="2"/>
  </si>
  <si>
    <r>
      <rPr>
        <sz val="11"/>
        <rFont val="HGPｺﾞｼｯｸM"/>
        <family val="3"/>
        <charset val="128"/>
      </rPr>
      <t>小</t>
    </r>
    <r>
      <rPr>
        <sz val="11"/>
        <rFont val="Century Gothic"/>
        <family val="2"/>
      </rPr>
      <t>3</t>
    </r>
    <rPh sb="0" eb="1">
      <t>ショウ</t>
    </rPh>
    <phoneticPr fontId="2"/>
  </si>
  <si>
    <r>
      <rPr>
        <sz val="11"/>
        <rFont val="HGPｺﾞｼｯｸM"/>
        <family val="3"/>
        <charset val="128"/>
      </rPr>
      <t>小</t>
    </r>
    <r>
      <rPr>
        <sz val="11"/>
        <rFont val="Century Gothic"/>
        <family val="2"/>
      </rPr>
      <t>4</t>
    </r>
    <rPh sb="0" eb="1">
      <t>ショウ</t>
    </rPh>
    <phoneticPr fontId="2"/>
  </si>
  <si>
    <r>
      <rPr>
        <sz val="11"/>
        <rFont val="HGPｺﾞｼｯｸM"/>
        <family val="3"/>
        <charset val="128"/>
      </rPr>
      <t>小</t>
    </r>
    <r>
      <rPr>
        <sz val="11"/>
        <rFont val="Century Gothic"/>
        <family val="2"/>
      </rPr>
      <t>5</t>
    </r>
    <rPh sb="0" eb="1">
      <t>ショウ</t>
    </rPh>
    <phoneticPr fontId="2"/>
  </si>
  <si>
    <r>
      <rPr>
        <sz val="11"/>
        <rFont val="HGPｺﾞｼｯｸM"/>
        <family val="3"/>
        <charset val="128"/>
      </rPr>
      <t>小</t>
    </r>
    <r>
      <rPr>
        <sz val="11"/>
        <rFont val="Century Gothic"/>
        <family val="2"/>
      </rPr>
      <t>6</t>
    </r>
    <rPh sb="0" eb="1">
      <t>ショウ</t>
    </rPh>
    <phoneticPr fontId="2"/>
  </si>
  <si>
    <r>
      <rPr>
        <sz val="11"/>
        <rFont val="HGPｺﾞｼｯｸM"/>
        <family val="3"/>
        <charset val="128"/>
      </rPr>
      <t>必要なお金</t>
    </r>
    <rPh sb="0" eb="2">
      <t>ヒツヨウ</t>
    </rPh>
    <rPh sb="4" eb="5">
      <t>カネ</t>
    </rPh>
    <phoneticPr fontId="2"/>
  </si>
  <si>
    <r>
      <rPr>
        <sz val="11"/>
        <rFont val="HGPｺﾞｼｯｸM"/>
        <family val="3"/>
        <charset val="128"/>
      </rPr>
      <t>月数</t>
    </r>
    <rPh sb="0" eb="2">
      <t>ゲッスウ</t>
    </rPh>
    <phoneticPr fontId="2"/>
  </si>
  <si>
    <r>
      <rPr>
        <sz val="11"/>
        <rFont val="HGPｺﾞｼｯｸM"/>
        <family val="3"/>
        <charset val="128"/>
      </rPr>
      <t>上昇率</t>
    </r>
    <rPh sb="0" eb="2">
      <t>ジョウショウ</t>
    </rPh>
    <rPh sb="2" eb="3">
      <t>リツ</t>
    </rPh>
    <phoneticPr fontId="2"/>
  </si>
  <si>
    <r>
      <rPr>
        <b/>
        <sz val="11"/>
        <color indexed="9"/>
        <rFont val="HGPｺﾞｼｯｸM"/>
        <family val="3"/>
        <charset val="128"/>
      </rPr>
      <t>収入見込み</t>
    </r>
    <rPh sb="0" eb="2">
      <t>シュウニュウ</t>
    </rPh>
    <rPh sb="2" eb="4">
      <t>ミコ</t>
    </rPh>
    <phoneticPr fontId="2"/>
  </si>
  <si>
    <r>
      <rPr>
        <sz val="11"/>
        <rFont val="HGPｺﾞｼｯｸM"/>
        <family val="3"/>
        <charset val="128"/>
      </rPr>
      <t>夫</t>
    </r>
    <rPh sb="0" eb="1">
      <t>オット</t>
    </rPh>
    <phoneticPr fontId="2"/>
  </si>
  <si>
    <r>
      <rPr>
        <sz val="11"/>
        <rFont val="HGPｺﾞｼｯｸM"/>
        <family val="3"/>
        <charset val="128"/>
      </rPr>
      <t>妻</t>
    </r>
    <rPh sb="0" eb="1">
      <t>ツマ</t>
    </rPh>
    <phoneticPr fontId="2"/>
  </si>
  <si>
    <r>
      <rPr>
        <b/>
        <sz val="11"/>
        <color indexed="9"/>
        <rFont val="HGPｺﾞｼｯｸM"/>
        <family val="3"/>
        <charset val="128"/>
      </rPr>
      <t>支出見込み</t>
    </r>
    <rPh sb="0" eb="2">
      <t>シシュツ</t>
    </rPh>
    <rPh sb="2" eb="4">
      <t>ミコ</t>
    </rPh>
    <phoneticPr fontId="2"/>
  </si>
  <si>
    <r>
      <rPr>
        <sz val="11"/>
        <rFont val="HGPｺﾞｼｯｸM"/>
        <family val="3"/>
        <charset val="128"/>
      </rPr>
      <t>住宅ローン</t>
    </r>
    <rPh sb="0" eb="2">
      <t>ジュウタク</t>
    </rPh>
    <phoneticPr fontId="2"/>
  </si>
  <si>
    <r>
      <rPr>
        <sz val="11"/>
        <rFont val="HGPｺﾞｼｯｸM"/>
        <family val="3"/>
        <charset val="128"/>
      </rPr>
      <t>学校（保育含）</t>
    </r>
    <rPh sb="0" eb="2">
      <t>ガッコウ</t>
    </rPh>
    <rPh sb="3" eb="5">
      <t>ホイク</t>
    </rPh>
    <rPh sb="5" eb="6">
      <t>フク</t>
    </rPh>
    <phoneticPr fontId="2"/>
  </si>
  <si>
    <r>
      <rPr>
        <sz val="11"/>
        <rFont val="HGPｺﾞｼｯｸM"/>
        <family val="3"/>
        <charset val="128"/>
      </rPr>
      <t>保険</t>
    </r>
    <rPh sb="0" eb="2">
      <t>ホケン</t>
    </rPh>
    <phoneticPr fontId="2"/>
  </si>
  <si>
    <r>
      <rPr>
        <sz val="11"/>
        <rFont val="HGPｺﾞｼｯｸM"/>
        <family val="3"/>
        <charset val="128"/>
      </rPr>
      <t>生活費（光熱水費、食費）</t>
    </r>
    <rPh sb="0" eb="3">
      <t>セイカツヒ</t>
    </rPh>
    <rPh sb="4" eb="8">
      <t>コウネツスイヒ</t>
    </rPh>
    <rPh sb="9" eb="11">
      <t>ショクヒ</t>
    </rPh>
    <phoneticPr fontId="2"/>
  </si>
  <si>
    <r>
      <rPr>
        <sz val="11"/>
        <rFont val="HGPｺﾞｼｯｸM"/>
        <family val="3"/>
        <charset val="128"/>
      </rPr>
      <t>予備費</t>
    </r>
    <rPh sb="0" eb="3">
      <t>ヨビヒ</t>
    </rPh>
    <phoneticPr fontId="2"/>
  </si>
  <si>
    <r>
      <rPr>
        <sz val="11"/>
        <rFont val="HGPｺﾞｼｯｸM"/>
        <family val="3"/>
        <charset val="128"/>
      </rPr>
      <t>学資保険積立</t>
    </r>
    <rPh sb="0" eb="2">
      <t>ガクシ</t>
    </rPh>
    <rPh sb="2" eb="4">
      <t>ホケン</t>
    </rPh>
    <rPh sb="4" eb="6">
      <t>ツミタテ</t>
    </rPh>
    <phoneticPr fontId="2"/>
  </si>
  <si>
    <r>
      <rPr>
        <sz val="11"/>
        <rFont val="HGPｺﾞｼｯｸM"/>
        <family val="3"/>
        <charset val="128"/>
      </rPr>
      <t>繰上返済</t>
    </r>
    <rPh sb="0" eb="2">
      <t>クリアゲ</t>
    </rPh>
    <rPh sb="2" eb="4">
      <t>ヘンサイ</t>
    </rPh>
    <phoneticPr fontId="2"/>
  </si>
  <si>
    <r>
      <rPr>
        <sz val="11"/>
        <rFont val="HGPｺﾞｼｯｸM"/>
        <family val="3"/>
        <charset val="128"/>
      </rPr>
      <t>毎月積立</t>
    </r>
    <rPh sb="0" eb="2">
      <t>マイツキ</t>
    </rPh>
    <rPh sb="2" eb="4">
      <t>ツミタテ</t>
    </rPh>
    <phoneticPr fontId="2"/>
  </si>
  <si>
    <r>
      <t>12</t>
    </r>
    <r>
      <rPr>
        <sz val="11"/>
        <rFont val="HGPｺﾞｼｯｸM"/>
        <family val="3"/>
        <charset val="128"/>
      </rPr>
      <t>か月割</t>
    </r>
    <rPh sb="3" eb="4">
      <t>ゲツ</t>
    </rPh>
    <rPh sb="4" eb="5">
      <t>ワ</t>
    </rPh>
    <phoneticPr fontId="2"/>
  </si>
  <si>
    <r>
      <rPr>
        <b/>
        <sz val="11"/>
        <rFont val="HGPｺﾞｼｯｸM"/>
        <family val="3"/>
        <charset val="128"/>
      </rPr>
      <t>差引①</t>
    </r>
    <rPh sb="0" eb="2">
      <t>サシヒキ</t>
    </rPh>
    <phoneticPr fontId="2"/>
  </si>
  <si>
    <r>
      <rPr>
        <b/>
        <sz val="11"/>
        <rFont val="HGPｺﾞｼｯｸM"/>
        <family val="3"/>
        <charset val="128"/>
      </rPr>
      <t>差引②</t>
    </r>
    <rPh sb="0" eb="2">
      <t>サシヒキ</t>
    </rPh>
    <phoneticPr fontId="2"/>
  </si>
  <si>
    <r>
      <rPr>
        <sz val="11"/>
        <rFont val="ＭＳ Ｐゴシック"/>
        <family val="3"/>
        <charset val="128"/>
      </rPr>
      <t>中</t>
    </r>
    <r>
      <rPr>
        <sz val="11"/>
        <rFont val="Century Gothic"/>
        <family val="2"/>
      </rPr>
      <t>1</t>
    </r>
    <rPh sb="0" eb="1">
      <t>チュウ</t>
    </rPh>
    <phoneticPr fontId="2"/>
  </si>
  <si>
    <r>
      <rPr>
        <sz val="11"/>
        <rFont val="ＭＳ Ｐゴシック"/>
        <family val="3"/>
        <charset val="128"/>
      </rPr>
      <t>中</t>
    </r>
    <r>
      <rPr>
        <sz val="11"/>
        <rFont val="Century Gothic"/>
        <family val="2"/>
      </rPr>
      <t>2</t>
    </r>
    <r>
      <rPr>
        <sz val="11"/>
        <rFont val="ＭＳ Ｐゴシック"/>
        <family val="3"/>
        <charset val="128"/>
      </rPr>
      <t/>
    </r>
    <rPh sb="0" eb="1">
      <t>チュウ</t>
    </rPh>
    <phoneticPr fontId="2"/>
  </si>
  <si>
    <r>
      <rPr>
        <sz val="11"/>
        <rFont val="ＭＳ Ｐゴシック"/>
        <family val="3"/>
        <charset val="128"/>
      </rPr>
      <t>中</t>
    </r>
    <r>
      <rPr>
        <sz val="11"/>
        <rFont val="Century Gothic"/>
        <family val="2"/>
      </rPr>
      <t>3</t>
    </r>
    <r>
      <rPr>
        <sz val="11"/>
        <rFont val="ＭＳ Ｐゴシック"/>
        <family val="3"/>
        <charset val="128"/>
      </rPr>
      <t/>
    </r>
    <rPh sb="0" eb="1">
      <t>チュウ</t>
    </rPh>
    <phoneticPr fontId="2"/>
  </si>
  <si>
    <r>
      <rPr>
        <sz val="11"/>
        <rFont val="ＭＳ Ｐゴシック"/>
        <family val="3"/>
        <charset val="128"/>
      </rPr>
      <t>高</t>
    </r>
    <r>
      <rPr>
        <sz val="11"/>
        <rFont val="Century Gothic"/>
        <family val="2"/>
      </rPr>
      <t>1</t>
    </r>
    <rPh sb="0" eb="2">
      <t>コウイチ</t>
    </rPh>
    <phoneticPr fontId="2"/>
  </si>
  <si>
    <r>
      <rPr>
        <sz val="11"/>
        <rFont val="ＭＳ Ｐゴシック"/>
        <family val="3"/>
        <charset val="128"/>
      </rPr>
      <t>高</t>
    </r>
    <r>
      <rPr>
        <sz val="11"/>
        <rFont val="Century Gothic"/>
        <family val="2"/>
      </rPr>
      <t>2</t>
    </r>
    <r>
      <rPr>
        <sz val="11"/>
        <rFont val="ＭＳ Ｐゴシック"/>
        <family val="3"/>
        <charset val="128"/>
      </rPr>
      <t/>
    </r>
  </si>
  <si>
    <r>
      <rPr>
        <sz val="11"/>
        <rFont val="ＭＳ Ｐゴシック"/>
        <family val="3"/>
        <charset val="128"/>
      </rPr>
      <t>高</t>
    </r>
    <r>
      <rPr>
        <sz val="11"/>
        <rFont val="Century Gothic"/>
        <family val="2"/>
      </rPr>
      <t>3</t>
    </r>
    <r>
      <rPr>
        <sz val="11"/>
        <rFont val="ＭＳ Ｐゴシック"/>
        <family val="3"/>
        <charset val="128"/>
      </rPr>
      <t/>
    </r>
  </si>
  <si>
    <r>
      <rPr>
        <sz val="11"/>
        <rFont val="ＭＳ Ｐゴシック"/>
        <family val="3"/>
        <charset val="128"/>
      </rPr>
      <t>大</t>
    </r>
    <r>
      <rPr>
        <sz val="11"/>
        <rFont val="Century Gothic"/>
        <family val="2"/>
      </rPr>
      <t>1</t>
    </r>
    <rPh sb="0" eb="1">
      <t>ダイ</t>
    </rPh>
    <phoneticPr fontId="2"/>
  </si>
  <si>
    <r>
      <rPr>
        <sz val="11"/>
        <rFont val="ＭＳ Ｐゴシック"/>
        <family val="3"/>
        <charset val="128"/>
      </rPr>
      <t>大</t>
    </r>
    <r>
      <rPr>
        <sz val="11"/>
        <rFont val="Century Gothic"/>
        <family val="2"/>
      </rPr>
      <t>2</t>
    </r>
    <r>
      <rPr>
        <sz val="11"/>
        <rFont val="ＭＳ Ｐゴシック"/>
        <family val="3"/>
        <charset val="128"/>
      </rPr>
      <t/>
    </r>
    <rPh sb="0" eb="1">
      <t>ダイ</t>
    </rPh>
    <phoneticPr fontId="2"/>
  </si>
  <si>
    <r>
      <rPr>
        <sz val="11"/>
        <rFont val="ＭＳ Ｐゴシック"/>
        <family val="3"/>
        <charset val="128"/>
      </rPr>
      <t>大</t>
    </r>
    <r>
      <rPr>
        <sz val="11"/>
        <rFont val="Century Gothic"/>
        <family val="2"/>
      </rPr>
      <t>3</t>
    </r>
    <r>
      <rPr>
        <sz val="11"/>
        <rFont val="ＭＳ Ｐゴシック"/>
        <family val="3"/>
        <charset val="128"/>
      </rPr>
      <t/>
    </r>
    <rPh sb="0" eb="1">
      <t>ダイ</t>
    </rPh>
    <phoneticPr fontId="2"/>
  </si>
  <si>
    <r>
      <rPr>
        <sz val="11"/>
        <rFont val="ＭＳ Ｐゴシック"/>
        <family val="3"/>
        <charset val="128"/>
      </rPr>
      <t>大</t>
    </r>
    <r>
      <rPr>
        <sz val="11"/>
        <rFont val="Century Gothic"/>
        <family val="2"/>
      </rPr>
      <t>4</t>
    </r>
    <r>
      <rPr>
        <sz val="11"/>
        <rFont val="ＭＳ Ｐゴシック"/>
        <family val="3"/>
        <charset val="128"/>
      </rPr>
      <t/>
    </r>
    <rPh sb="0" eb="1">
      <t>ダイ</t>
    </rPh>
    <phoneticPr fontId="2"/>
  </si>
  <si>
    <t>子ども①</t>
    <rPh sb="0" eb="1">
      <t>コ</t>
    </rPh>
    <phoneticPr fontId="2"/>
  </si>
  <si>
    <t>子ども②</t>
    <rPh sb="0" eb="1">
      <t>コ</t>
    </rPh>
    <phoneticPr fontId="2"/>
  </si>
  <si>
    <t>小1</t>
  </si>
  <si>
    <t>小2</t>
  </si>
  <si>
    <t>小3</t>
  </si>
  <si>
    <t>小4</t>
  </si>
  <si>
    <t>小5</t>
  </si>
  <si>
    <t>小6</t>
  </si>
  <si>
    <t>中1</t>
  </si>
  <si>
    <t>中2</t>
  </si>
  <si>
    <t>中3</t>
  </si>
  <si>
    <t>iDeCo</t>
    <phoneticPr fontId="2"/>
  </si>
  <si>
    <r>
      <rPr>
        <sz val="11"/>
        <rFont val="ＭＳ Ｐゴシック"/>
        <family val="3"/>
        <charset val="128"/>
      </rPr>
      <t>（単位：万円）</t>
    </r>
    <rPh sb="1" eb="3">
      <t>タンイ</t>
    </rPh>
    <rPh sb="4" eb="6">
      <t>マンエン</t>
    </rPh>
    <phoneticPr fontId="2"/>
  </si>
  <si>
    <r>
      <rPr>
        <sz val="11"/>
        <rFont val="ＭＳ Ｐゴシック"/>
        <family val="3"/>
        <charset val="128"/>
      </rPr>
      <t>年</t>
    </r>
    <rPh sb="0" eb="1">
      <t>ネン</t>
    </rPh>
    <phoneticPr fontId="2"/>
  </si>
  <si>
    <r>
      <rPr>
        <sz val="11"/>
        <rFont val="ＭＳ Ｐゴシック"/>
        <family val="3"/>
        <charset val="128"/>
      </rPr>
      <t>保育園</t>
    </r>
    <rPh sb="0" eb="3">
      <t>ホイクエン</t>
    </rPh>
    <phoneticPr fontId="2"/>
  </si>
  <si>
    <r>
      <rPr>
        <sz val="11"/>
        <rFont val="HGPｺﾞｼｯｸM"/>
        <family val="3"/>
        <charset val="128"/>
      </rPr>
      <t>基本（万円）</t>
    </r>
    <rPh sb="0" eb="2">
      <t>キホン</t>
    </rPh>
    <rPh sb="3" eb="5">
      <t>マンエン</t>
    </rPh>
    <phoneticPr fontId="2"/>
  </si>
  <si>
    <r>
      <rPr>
        <sz val="11"/>
        <rFont val="ＭＳ Ｐゴシック"/>
        <family val="3"/>
        <charset val="128"/>
      </rPr>
      <t>学校（保育含）</t>
    </r>
    <rPh sb="0" eb="2">
      <t>ガッコウ</t>
    </rPh>
    <rPh sb="3" eb="5">
      <t>ホイク</t>
    </rPh>
    <rPh sb="5" eb="6">
      <t>フク</t>
    </rPh>
    <phoneticPr fontId="2"/>
  </si>
  <si>
    <r>
      <rPr>
        <sz val="11"/>
        <rFont val="HGPｺﾞｼｯｸM"/>
        <family val="3"/>
        <charset val="128"/>
      </rPr>
      <t>おこづかい</t>
    </r>
    <phoneticPr fontId="2"/>
  </si>
  <si>
    <r>
      <t>5</t>
    </r>
    <r>
      <rPr>
        <sz val="11"/>
        <rFont val="ＭＳ Ｐゴシック"/>
        <family val="3"/>
        <charset val="128"/>
      </rPr>
      <t>年間</t>
    </r>
    <rPh sb="1" eb="3">
      <t>ネンカン</t>
    </rPh>
    <phoneticPr fontId="2"/>
  </si>
  <si>
    <r>
      <t>10</t>
    </r>
    <r>
      <rPr>
        <sz val="11"/>
        <rFont val="ＭＳ Ｐゴシック"/>
        <family val="3"/>
        <charset val="128"/>
      </rPr>
      <t>年間</t>
    </r>
    <rPh sb="2" eb="4">
      <t>ネンカン</t>
    </rPh>
    <phoneticPr fontId="2"/>
  </si>
  <si>
    <r>
      <rPr>
        <sz val="11"/>
        <rFont val="ＭＳ Ｐゴシック"/>
        <family val="3"/>
        <charset val="128"/>
      </rPr>
      <t>積立投信</t>
    </r>
    <rPh sb="0" eb="2">
      <t>ツミタテ</t>
    </rPh>
    <rPh sb="2" eb="4">
      <t>トウシン</t>
    </rPh>
    <phoneticPr fontId="2"/>
  </si>
  <si>
    <r>
      <rPr>
        <sz val="11"/>
        <rFont val="HGPｺﾞｼｯｸM"/>
        <family val="3"/>
        <charset val="128"/>
      </rPr>
      <t>ボーナス</t>
    </r>
    <phoneticPr fontId="2"/>
  </si>
  <si>
    <t>収入見込み（左軸）</t>
    <rPh sb="0" eb="2">
      <t>シュウニュウ</t>
    </rPh>
    <rPh sb="2" eb="4">
      <t>ミコ</t>
    </rPh>
    <rPh sb="6" eb="7">
      <t>ヒダリ</t>
    </rPh>
    <rPh sb="7" eb="8">
      <t>ジク</t>
    </rPh>
    <phoneticPr fontId="2"/>
  </si>
  <si>
    <t>支出見込み（左軸）</t>
    <rPh sb="0" eb="2">
      <t>シシュツ</t>
    </rPh>
    <rPh sb="2" eb="4">
      <t>ミコ</t>
    </rPh>
    <rPh sb="6" eb="7">
      <t>ヒダリ</t>
    </rPh>
    <rPh sb="7" eb="8">
      <t>ジク</t>
    </rPh>
    <phoneticPr fontId="2"/>
  </si>
  <si>
    <t>貯金見込み（右軸）</t>
    <rPh sb="0" eb="2">
      <t>チョキン</t>
    </rPh>
    <rPh sb="2" eb="4">
      <t>ミコ</t>
    </rPh>
    <rPh sb="6" eb="7">
      <t>ミギ</t>
    </rPh>
    <rPh sb="7" eb="8">
      <t>ジク</t>
    </rPh>
    <phoneticPr fontId="2"/>
  </si>
  <si>
    <t>旅行費などに使えるお金</t>
    <rPh sb="0" eb="2">
      <t>リョコウ</t>
    </rPh>
    <rPh sb="2" eb="3">
      <t>ヒ</t>
    </rPh>
    <rPh sb="6" eb="7">
      <t>ツカ</t>
    </rPh>
    <rPh sb="10" eb="11">
      <t>カネ</t>
    </rPh>
    <phoneticPr fontId="2"/>
  </si>
  <si>
    <t>遊ぶお金</t>
    <rPh sb="0" eb="1">
      <t>アソ</t>
    </rPh>
    <rPh sb="3" eb="4">
      <t>カネ</t>
    </rPh>
    <phoneticPr fontId="2"/>
  </si>
  <si>
    <t>予定貯金</t>
    <rPh sb="0" eb="2">
      <t>ヨテイ</t>
    </rPh>
    <rPh sb="2" eb="4">
      <t>チョキン</t>
    </rPh>
    <phoneticPr fontId="2"/>
  </si>
  <si>
    <t>実質貯金（旅行費等を使ったあと）</t>
    <rPh sb="0" eb="2">
      <t>ジッシツ</t>
    </rPh>
    <rPh sb="2" eb="4">
      <t>チョキン</t>
    </rPh>
    <rPh sb="5" eb="7">
      <t>リョコウ</t>
    </rPh>
    <rPh sb="7" eb="8">
      <t>ヒ</t>
    </rPh>
    <rPh sb="8" eb="9">
      <t>トウ</t>
    </rPh>
    <rPh sb="10" eb="11">
      <t>ツカ</t>
    </rPh>
    <phoneticPr fontId="2"/>
  </si>
  <si>
    <r>
      <rPr>
        <b/>
        <sz val="11"/>
        <color rgb="FF00B050"/>
        <rFont val="ＭＳ Ｐゴシック"/>
        <family val="3"/>
        <charset val="128"/>
      </rPr>
      <t>↓入力↓</t>
    </r>
    <rPh sb="1" eb="3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</si>
</sst>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0" formatCode="0.0%"/>
    <numFmt numFmtId="195" formatCode="#,##0.0;[Red]\-#,##0.0"/>
  </numFmts>
  <fonts count="15" x14ac:knownFonts="1"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11"/>
      <color indexed="9"/>
      <name val="HGPｺﾞｼｯｸM"/>
      <family val="3"/>
      <charset val="128"/>
    </font>
    <font>
      <b/>
      <sz val="11"/>
      <name val="ＭＳ Ｐゴシック"/>
      <family val="3"/>
      <charset val="128"/>
    </font>
    <font>
      <sz val="11"/>
      <name val="Century Gothic"/>
      <family val="2"/>
    </font>
    <font>
      <b/>
      <sz val="11"/>
      <name val="Century Gothic"/>
      <family val="2"/>
    </font>
    <font>
      <b/>
      <sz val="11"/>
      <color theme="0"/>
      <name val="Century Gothic"/>
      <family val="2"/>
    </font>
    <font>
      <sz val="11"/>
      <color theme="0"/>
      <name val="Century Gothic"/>
      <family val="2"/>
    </font>
    <font>
      <b/>
      <sz val="11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color rgb="FF00B050"/>
      <name val="Century Gothic"/>
      <family val="2"/>
    </font>
    <font>
      <b/>
      <sz val="11"/>
      <color rgb="FF00B05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64">
    <xf numFmtId="0" fontId="0" fillId="0" borderId="0" xfId="0"/>
    <xf numFmtId="0" fontId="7" fillId="0" borderId="1" xfId="0" applyFont="1" applyFill="1" applyBorder="1"/>
    <xf numFmtId="195" fontId="7" fillId="0" borderId="1" xfId="2" applyNumberFormat="1" applyFont="1" applyFill="1" applyBorder="1"/>
    <xf numFmtId="0" fontId="7" fillId="0" borderId="0" xfId="0" applyFont="1" applyFill="1"/>
    <xf numFmtId="38" fontId="9" fillId="3" borderId="1" xfId="2" applyFont="1" applyFill="1" applyBorder="1"/>
    <xf numFmtId="195" fontId="9" fillId="3" borderId="1" xfId="2" applyNumberFormat="1" applyFont="1" applyFill="1" applyBorder="1"/>
    <xf numFmtId="38" fontId="7" fillId="0" borderId="0" xfId="2" applyFont="1" applyFill="1"/>
    <xf numFmtId="38" fontId="7" fillId="0" borderId="5" xfId="2" applyFont="1" applyFill="1" applyBorder="1" applyAlignment="1">
      <alignment horizontal="left" indent="1"/>
    </xf>
    <xf numFmtId="195" fontId="7" fillId="0" borderId="5" xfId="2" applyNumberFormat="1" applyFont="1" applyFill="1" applyBorder="1" applyAlignment="1">
      <alignment horizontal="left" indent="1"/>
    </xf>
    <xf numFmtId="9" fontId="7" fillId="0" borderId="5" xfId="1" applyFont="1" applyFill="1" applyBorder="1" applyAlignment="1">
      <alignment horizontal="left" indent="1"/>
    </xf>
    <xf numFmtId="38" fontId="7" fillId="0" borderId="5" xfId="2" applyFont="1" applyFill="1" applyBorder="1"/>
    <xf numFmtId="38" fontId="7" fillId="0" borderId="7" xfId="2" applyFont="1" applyFill="1" applyBorder="1" applyAlignment="1">
      <alignment horizontal="left" indent="1"/>
    </xf>
    <xf numFmtId="9" fontId="7" fillId="0" borderId="7" xfId="1" applyFont="1" applyFill="1" applyBorder="1" applyAlignment="1">
      <alignment horizontal="left" indent="1"/>
    </xf>
    <xf numFmtId="38" fontId="7" fillId="0" borderId="7" xfId="2" applyFont="1" applyFill="1" applyBorder="1"/>
    <xf numFmtId="38" fontId="9" fillId="4" borderId="1" xfId="2" applyFont="1" applyFill="1" applyBorder="1"/>
    <xf numFmtId="195" fontId="9" fillId="4" borderId="1" xfId="2" applyNumberFormat="1" applyFont="1" applyFill="1" applyBorder="1"/>
    <xf numFmtId="38" fontId="7" fillId="0" borderId="6" xfId="2" applyFont="1" applyFill="1" applyBorder="1" applyAlignment="1">
      <alignment horizontal="left" indent="1"/>
    </xf>
    <xf numFmtId="195" fontId="7" fillId="0" borderId="6" xfId="2" applyNumberFormat="1" applyFont="1" applyFill="1" applyBorder="1" applyAlignment="1">
      <alignment horizontal="left" indent="1"/>
    </xf>
    <xf numFmtId="38" fontId="7" fillId="0" borderId="6" xfId="2" applyFont="1" applyFill="1" applyBorder="1"/>
    <xf numFmtId="38" fontId="7" fillId="0" borderId="8" xfId="2" applyFont="1" applyFill="1" applyBorder="1" applyAlignment="1">
      <alignment horizontal="left" indent="1"/>
    </xf>
    <xf numFmtId="195" fontId="7" fillId="0" borderId="8" xfId="2" applyNumberFormat="1" applyFont="1" applyFill="1" applyBorder="1" applyAlignment="1">
      <alignment horizontal="left" indent="1"/>
    </xf>
    <xf numFmtId="38" fontId="7" fillId="0" borderId="8" xfId="2" applyFont="1" applyFill="1" applyBorder="1"/>
    <xf numFmtId="195" fontId="7" fillId="0" borderId="0" xfId="2" applyNumberFormat="1" applyFont="1" applyFill="1"/>
    <xf numFmtId="38" fontId="7" fillId="0" borderId="1" xfId="2" applyFont="1" applyFill="1" applyBorder="1"/>
    <xf numFmtId="38" fontId="8" fillId="5" borderId="1" xfId="2" applyFont="1" applyFill="1" applyBorder="1"/>
    <xf numFmtId="195" fontId="8" fillId="5" borderId="1" xfId="2" applyNumberFormat="1" applyFont="1" applyFill="1" applyBorder="1"/>
    <xf numFmtId="38" fontId="8" fillId="0" borderId="0" xfId="2" applyFont="1" applyFill="1"/>
    <xf numFmtId="0" fontId="8" fillId="0" borderId="0" xfId="0" applyFont="1" applyFill="1"/>
    <xf numFmtId="0" fontId="7" fillId="0" borderId="2" xfId="0" applyFont="1" applyFill="1" applyBorder="1"/>
    <xf numFmtId="195" fontId="7" fillId="0" borderId="2" xfId="2" applyNumberFormat="1" applyFont="1" applyFill="1" applyBorder="1"/>
    <xf numFmtId="0" fontId="7" fillId="2" borderId="2" xfId="0" applyFont="1" applyFill="1" applyBorder="1"/>
    <xf numFmtId="0" fontId="7" fillId="0" borderId="3" xfId="0" applyFont="1" applyFill="1" applyBorder="1"/>
    <xf numFmtId="195" fontId="7" fillId="0" borderId="3" xfId="2" applyNumberFormat="1" applyFont="1" applyFill="1" applyBorder="1"/>
    <xf numFmtId="0" fontId="7" fillId="0" borderId="6" xfId="0" applyFont="1" applyFill="1" applyBorder="1"/>
    <xf numFmtId="195" fontId="7" fillId="0" borderId="6" xfId="2" applyNumberFormat="1" applyFont="1" applyFill="1" applyBorder="1"/>
    <xf numFmtId="38" fontId="8" fillId="6" borderId="1" xfId="2" applyFont="1" applyFill="1" applyBorder="1" applyAlignment="1">
      <alignment horizontal="left"/>
    </xf>
    <xf numFmtId="195" fontId="8" fillId="6" borderId="1" xfId="2" applyNumberFormat="1" applyFont="1" applyFill="1" applyBorder="1" applyAlignment="1">
      <alignment horizontal="left"/>
    </xf>
    <xf numFmtId="38" fontId="8" fillId="6" borderId="1" xfId="2" applyFont="1" applyFill="1" applyBorder="1"/>
    <xf numFmtId="9" fontId="7" fillId="0" borderId="6" xfId="1" applyFont="1" applyFill="1" applyBorder="1" applyAlignment="1">
      <alignment horizontal="left" indent="1"/>
    </xf>
    <xf numFmtId="9" fontId="7" fillId="0" borderId="8" xfId="1" applyFont="1" applyFill="1" applyBorder="1" applyAlignment="1">
      <alignment horizontal="left" indent="1"/>
    </xf>
    <xf numFmtId="38" fontId="1" fillId="0" borderId="7" xfId="2" applyFont="1" applyFill="1" applyBorder="1" applyAlignment="1">
      <alignment horizontal="left" indent="1"/>
    </xf>
    <xf numFmtId="38" fontId="8" fillId="0" borderId="0" xfId="0" applyNumberFormat="1" applyFont="1" applyFill="1"/>
    <xf numFmtId="38" fontId="7" fillId="0" borderId="0" xfId="0" applyNumberFormat="1" applyFont="1" applyFill="1"/>
    <xf numFmtId="0" fontId="10" fillId="0" borderId="0" xfId="2" applyNumberFormat="1" applyFont="1" applyFill="1"/>
    <xf numFmtId="195" fontId="7" fillId="6" borderId="7" xfId="2" applyNumberFormat="1" applyFont="1" applyFill="1" applyBorder="1" applyAlignment="1">
      <alignment horizontal="left" indent="1"/>
    </xf>
    <xf numFmtId="195" fontId="7" fillId="7" borderId="5" xfId="2" applyNumberFormat="1" applyFont="1" applyFill="1" applyBorder="1" applyAlignment="1">
      <alignment horizontal="left" indent="1"/>
    </xf>
    <xf numFmtId="38" fontId="7" fillId="7" borderId="5" xfId="2" applyFont="1" applyFill="1" applyBorder="1" applyAlignment="1">
      <alignment horizontal="left" indent="1"/>
    </xf>
    <xf numFmtId="195" fontId="7" fillId="7" borderId="7" xfId="2" applyNumberFormat="1" applyFont="1" applyFill="1" applyBorder="1" applyAlignment="1">
      <alignment horizontal="left" indent="1"/>
    </xf>
    <xf numFmtId="38" fontId="7" fillId="7" borderId="7" xfId="2" applyFont="1" applyFill="1" applyBorder="1" applyAlignment="1">
      <alignment horizontal="left" indent="1"/>
    </xf>
    <xf numFmtId="195" fontId="7" fillId="7" borderId="6" xfId="2" applyNumberFormat="1" applyFont="1" applyFill="1" applyBorder="1" applyAlignment="1">
      <alignment horizontal="left" indent="1"/>
    </xf>
    <xf numFmtId="195" fontId="7" fillId="7" borderId="8" xfId="2" applyNumberFormat="1" applyFont="1" applyFill="1" applyBorder="1" applyAlignment="1">
      <alignment horizontal="left" indent="1"/>
    </xf>
    <xf numFmtId="195" fontId="6" fillId="6" borderId="1" xfId="2" applyNumberFormat="1" applyFont="1" applyFill="1" applyBorder="1"/>
    <xf numFmtId="38" fontId="4" fillId="5" borderId="1" xfId="2" applyFont="1" applyFill="1" applyBorder="1"/>
    <xf numFmtId="0" fontId="11" fillId="0" borderId="0" xfId="0" applyFont="1" applyFill="1"/>
    <xf numFmtId="0" fontId="12" fillId="0" borderId="0" xfId="0" applyFont="1" applyFill="1"/>
    <xf numFmtId="0" fontId="7" fillId="0" borderId="1" xfId="0" applyFont="1" applyFill="1" applyBorder="1" applyAlignment="1">
      <alignment horizontal="center"/>
    </xf>
    <xf numFmtId="195" fontId="7" fillId="0" borderId="1" xfId="2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38" fontId="8" fillId="8" borderId="1" xfId="2" applyFont="1" applyFill="1" applyBorder="1"/>
    <xf numFmtId="195" fontId="8" fillId="8" borderId="1" xfId="2" applyNumberFormat="1" applyFont="1" applyFill="1" applyBorder="1"/>
    <xf numFmtId="38" fontId="6" fillId="8" borderId="1" xfId="2" applyFont="1" applyFill="1" applyBorder="1"/>
    <xf numFmtId="180" fontId="7" fillId="0" borderId="0" xfId="1" applyNumberFormat="1" applyFont="1" applyFill="1"/>
    <xf numFmtId="195" fontId="7" fillId="6" borderId="6" xfId="2" applyNumberFormat="1" applyFont="1" applyFill="1" applyBorder="1" applyAlignment="1">
      <alignment horizontal="left" indent="1"/>
    </xf>
    <xf numFmtId="195" fontId="13" fillId="0" borderId="4" xfId="2" applyNumberFormat="1" applyFont="1" applyFill="1" applyBorder="1" applyAlignment="1">
      <alignment horizont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マネープラン（キャッシュフロー）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'CF３'!$A$15</c:f>
              <c:strCache>
                <c:ptCount val="1"/>
                <c:pt idx="0">
                  <c:v>収入見込み（左軸）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'CF３'!$F$3:$P$3</c:f>
              <c:numCache>
                <c:formatCode>General</c:formatCode>
                <c:ptCount val="11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</c:numCache>
            </c:numRef>
          </c:cat>
          <c:val>
            <c:numRef>
              <c:f>'CF３'!$F$15:$P$15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4-4123-97CF-516D7101AFFD}"/>
            </c:ext>
          </c:extLst>
        </c:ser>
        <c:ser>
          <c:idx val="1"/>
          <c:order val="1"/>
          <c:tx>
            <c:strRef>
              <c:f>'CF３'!$A$18</c:f>
              <c:strCache>
                <c:ptCount val="1"/>
                <c:pt idx="0">
                  <c:v>支出見込み（左軸）</c:v>
                </c:pt>
              </c:strCache>
            </c:strRef>
          </c:tx>
          <c:spPr>
            <a:pattFill prst="dkUpDiag">
              <a:fgClr>
                <a:srgbClr val="FF000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numRef>
              <c:f>'CF３'!$F$3:$P$3</c:f>
              <c:numCache>
                <c:formatCode>General</c:formatCode>
                <c:ptCount val="11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</c:numCache>
            </c:numRef>
          </c:cat>
          <c:val>
            <c:numRef>
              <c:f>'CF３'!$F$27:$P$27</c:f>
              <c:numCache>
                <c:formatCode>General</c:formatCode>
                <c:ptCount val="11"/>
                <c:pt idx="0">
                  <c:v>-79.199999999999989</c:v>
                </c:pt>
                <c:pt idx="1">
                  <c:v>-175.2</c:v>
                </c:pt>
                <c:pt idx="2">
                  <c:v>-175.2</c:v>
                </c:pt>
                <c:pt idx="3">
                  <c:v>-175.2</c:v>
                </c:pt>
                <c:pt idx="4">
                  <c:v>-214.79999999999998</c:v>
                </c:pt>
                <c:pt idx="5">
                  <c:v>-185.6</c:v>
                </c:pt>
                <c:pt idx="6">
                  <c:v>-185.6</c:v>
                </c:pt>
                <c:pt idx="7">
                  <c:v>-185.6</c:v>
                </c:pt>
                <c:pt idx="8">
                  <c:v>-196</c:v>
                </c:pt>
                <c:pt idx="9">
                  <c:v>-196</c:v>
                </c:pt>
                <c:pt idx="10">
                  <c:v>-196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64-4123-97CF-516D7101A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60003151"/>
        <c:axId val="1458770975"/>
      </c:barChart>
      <c:lineChart>
        <c:grouping val="standard"/>
        <c:varyColors val="0"/>
        <c:ser>
          <c:idx val="2"/>
          <c:order val="2"/>
          <c:tx>
            <c:strRef>
              <c:f>'CF３'!$A$44</c:f>
              <c:strCache>
                <c:ptCount val="1"/>
                <c:pt idx="0">
                  <c:v>貯金見込み（右軸）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'CF３'!$F$44:$P$44</c:f>
              <c:numCache>
                <c:formatCode>#,##0_);[Red]\(#,##0\)</c:formatCode>
                <c:ptCount val="11"/>
                <c:pt idx="0">
                  <c:v>-79.199999999999989</c:v>
                </c:pt>
                <c:pt idx="1">
                  <c:v>-175.2</c:v>
                </c:pt>
                <c:pt idx="2">
                  <c:v>-175.2</c:v>
                </c:pt>
                <c:pt idx="3">
                  <c:v>-175.2</c:v>
                </c:pt>
                <c:pt idx="4">
                  <c:v>-214.79999999999998</c:v>
                </c:pt>
                <c:pt idx="5">
                  <c:v>-185.6</c:v>
                </c:pt>
                <c:pt idx="6">
                  <c:v>-185.6</c:v>
                </c:pt>
                <c:pt idx="7">
                  <c:v>-185.6</c:v>
                </c:pt>
                <c:pt idx="8">
                  <c:v>-196</c:v>
                </c:pt>
                <c:pt idx="9">
                  <c:v>-196</c:v>
                </c:pt>
                <c:pt idx="10">
                  <c:v>-196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64-4123-97CF-516D7101A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7626191"/>
        <c:axId val="1445219615"/>
      </c:lineChart>
      <c:catAx>
        <c:axId val="1360003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58770975"/>
        <c:crosses val="autoZero"/>
        <c:auto val="1"/>
        <c:lblAlgn val="ctr"/>
        <c:lblOffset val="100"/>
        <c:noMultiLvlLbl val="0"/>
      </c:catAx>
      <c:valAx>
        <c:axId val="1458770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単位：万円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60003151"/>
        <c:crosses val="autoZero"/>
        <c:crossBetween val="between"/>
      </c:valAx>
      <c:valAx>
        <c:axId val="1445219615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単位：万円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67626191"/>
        <c:crosses val="max"/>
        <c:crossBetween val="between"/>
      </c:valAx>
      <c:catAx>
        <c:axId val="1367626191"/>
        <c:scaling>
          <c:orientation val="minMax"/>
        </c:scaling>
        <c:delete val="1"/>
        <c:axPos val="b"/>
        <c:majorTickMark val="out"/>
        <c:minorTickMark val="none"/>
        <c:tickLblPos val="nextTo"/>
        <c:crossAx val="1445219615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523875</xdr:colOff>
      <xdr:row>13</xdr:row>
      <xdr:rowOff>85724</xdr:rowOff>
    </xdr:from>
    <xdr:to>
      <xdr:col>26</xdr:col>
      <xdr:colOff>323850</xdr:colOff>
      <xdr:row>39</xdr:row>
      <xdr:rowOff>152400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4076CC-E274-42C1-AF6F-554B94DBC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Z92"/>
  <sheetViews>
    <sheetView tabSelected="1" zoomScaleNormal="100" workbookViewId="0">
      <pane xSplit="5" ySplit="4" topLeftCell="J5" activePane="bottomRight" state="frozen"/>
      <selection pane="topRight" activeCell="F1" sqref="F1"/>
      <selection pane="bottomLeft" activeCell="A5" sqref="A5"/>
      <selection pane="bottomRight" activeCell="J12" sqref="J12"/>
    </sheetView>
  </sheetViews>
  <sheetFormatPr defaultRowHeight="16.5" x14ac:dyDescent="0.3"/>
  <cols>
    <col min="1" max="1" width="9" style="3"/>
    <col min="2" max="2" width="13" style="3" bestFit="1" customWidth="1"/>
    <col min="3" max="3" width="13" style="22" customWidth="1"/>
    <col min="4" max="4" width="5.875" style="3" bestFit="1" customWidth="1"/>
    <col min="5" max="5" width="7.875" style="3" bestFit="1" customWidth="1"/>
    <col min="6" max="16384" width="9" style="3"/>
  </cols>
  <sheetData>
    <row r="1" spans="1:26" x14ac:dyDescent="0.3">
      <c r="B1" s="3" t="s">
        <v>74</v>
      </c>
    </row>
    <row r="2" spans="1:26" x14ac:dyDescent="0.3">
      <c r="B2" s="1" t="s">
        <v>1</v>
      </c>
      <c r="C2" s="2"/>
      <c r="D2" s="1"/>
      <c r="E2" s="1"/>
      <c r="F2" s="55" t="s">
        <v>2</v>
      </c>
      <c r="G2" s="55" t="s">
        <v>3</v>
      </c>
      <c r="H2" s="55" t="s">
        <v>4</v>
      </c>
      <c r="I2" s="55" t="s">
        <v>5</v>
      </c>
      <c r="J2" s="55" t="s">
        <v>6</v>
      </c>
      <c r="K2" s="55" t="s">
        <v>7</v>
      </c>
      <c r="L2" s="55" t="s">
        <v>8</v>
      </c>
      <c r="M2" s="55" t="s">
        <v>9</v>
      </c>
      <c r="N2" s="55" t="s">
        <v>10</v>
      </c>
      <c r="O2" s="55" t="s">
        <v>11</v>
      </c>
      <c r="P2" s="55" t="s">
        <v>12</v>
      </c>
      <c r="Q2" s="55" t="s">
        <v>13</v>
      </c>
      <c r="R2" s="55" t="s">
        <v>14</v>
      </c>
      <c r="S2" s="55" t="s">
        <v>15</v>
      </c>
      <c r="T2" s="55" t="s">
        <v>16</v>
      </c>
      <c r="U2" s="55" t="s">
        <v>17</v>
      </c>
      <c r="V2" s="55" t="s">
        <v>18</v>
      </c>
      <c r="W2" s="55" t="s">
        <v>19</v>
      </c>
      <c r="X2" s="55" t="s">
        <v>20</v>
      </c>
      <c r="Y2" s="55" t="s">
        <v>21</v>
      </c>
      <c r="Z2" s="55" t="s">
        <v>22</v>
      </c>
    </row>
    <row r="3" spans="1:26" x14ac:dyDescent="0.3">
      <c r="B3" s="1" t="s">
        <v>75</v>
      </c>
      <c r="C3" s="2"/>
      <c r="D3" s="1"/>
      <c r="E3" s="1"/>
      <c r="F3" s="57">
        <v>2017</v>
      </c>
      <c r="G3" s="55">
        <f>F3+1</f>
        <v>2018</v>
      </c>
      <c r="H3" s="55">
        <f t="shared" ref="H3:O3" si="0">G3+1</f>
        <v>2019</v>
      </c>
      <c r="I3" s="55">
        <f t="shared" si="0"/>
        <v>2020</v>
      </c>
      <c r="J3" s="55">
        <f t="shared" si="0"/>
        <v>2021</v>
      </c>
      <c r="K3" s="55">
        <f t="shared" si="0"/>
        <v>2022</v>
      </c>
      <c r="L3" s="55">
        <f t="shared" si="0"/>
        <v>2023</v>
      </c>
      <c r="M3" s="55">
        <f t="shared" si="0"/>
        <v>2024</v>
      </c>
      <c r="N3" s="55">
        <f t="shared" si="0"/>
        <v>2025</v>
      </c>
      <c r="O3" s="55">
        <f t="shared" si="0"/>
        <v>2026</v>
      </c>
      <c r="P3" s="55">
        <f t="shared" ref="P3:Z3" si="1">O3+1</f>
        <v>2027</v>
      </c>
      <c r="Q3" s="55">
        <f t="shared" si="1"/>
        <v>2028</v>
      </c>
      <c r="R3" s="55">
        <f t="shared" si="1"/>
        <v>2029</v>
      </c>
      <c r="S3" s="55">
        <f t="shared" si="1"/>
        <v>2030</v>
      </c>
      <c r="T3" s="55">
        <f t="shared" si="1"/>
        <v>2031</v>
      </c>
      <c r="U3" s="55">
        <f t="shared" si="1"/>
        <v>2032</v>
      </c>
      <c r="V3" s="55">
        <f t="shared" si="1"/>
        <v>2033</v>
      </c>
      <c r="W3" s="55">
        <f t="shared" si="1"/>
        <v>2034</v>
      </c>
      <c r="X3" s="55">
        <f t="shared" si="1"/>
        <v>2035</v>
      </c>
      <c r="Y3" s="55">
        <f t="shared" si="1"/>
        <v>2036</v>
      </c>
      <c r="Z3" s="55">
        <f t="shared" si="1"/>
        <v>2037</v>
      </c>
    </row>
    <row r="4" spans="1:26" x14ac:dyDescent="0.3">
      <c r="B4" s="28" t="s">
        <v>23</v>
      </c>
      <c r="C4" s="29"/>
      <c r="D4" s="28"/>
      <c r="E4" s="28"/>
      <c r="F4" s="30">
        <v>37</v>
      </c>
      <c r="G4" s="28">
        <f>F4+1</f>
        <v>38</v>
      </c>
      <c r="H4" s="28">
        <f t="shared" ref="H4:O7" si="2">G4+1</f>
        <v>39</v>
      </c>
      <c r="I4" s="28">
        <f t="shared" si="2"/>
        <v>40</v>
      </c>
      <c r="J4" s="28">
        <f t="shared" si="2"/>
        <v>41</v>
      </c>
      <c r="K4" s="28">
        <f t="shared" si="2"/>
        <v>42</v>
      </c>
      <c r="L4" s="28">
        <f t="shared" si="2"/>
        <v>43</v>
      </c>
      <c r="M4" s="28">
        <f t="shared" si="2"/>
        <v>44</v>
      </c>
      <c r="N4" s="28">
        <f t="shared" si="2"/>
        <v>45</v>
      </c>
      <c r="O4" s="28">
        <f t="shared" si="2"/>
        <v>46</v>
      </c>
      <c r="P4" s="28">
        <f t="shared" ref="P4:Z4" si="3">O4+1</f>
        <v>47</v>
      </c>
      <c r="Q4" s="28">
        <f t="shared" si="3"/>
        <v>48</v>
      </c>
      <c r="R4" s="28">
        <f t="shared" si="3"/>
        <v>49</v>
      </c>
      <c r="S4" s="28">
        <f t="shared" si="3"/>
        <v>50</v>
      </c>
      <c r="T4" s="28">
        <f t="shared" si="3"/>
        <v>51</v>
      </c>
      <c r="U4" s="28">
        <f t="shared" si="3"/>
        <v>52</v>
      </c>
      <c r="V4" s="28">
        <f t="shared" si="3"/>
        <v>53</v>
      </c>
      <c r="W4" s="28">
        <f t="shared" si="3"/>
        <v>54</v>
      </c>
      <c r="X4" s="28">
        <f t="shared" si="3"/>
        <v>55</v>
      </c>
      <c r="Y4" s="28">
        <f t="shared" si="3"/>
        <v>56</v>
      </c>
      <c r="Z4" s="28">
        <f t="shared" si="3"/>
        <v>57</v>
      </c>
    </row>
    <row r="5" spans="1:26" x14ac:dyDescent="0.3">
      <c r="B5" s="33" t="s">
        <v>24</v>
      </c>
      <c r="C5" s="34"/>
      <c r="D5" s="33"/>
      <c r="E5" s="33"/>
      <c r="F5" s="33">
        <v>3</v>
      </c>
      <c r="G5" s="33">
        <f>F5+1</f>
        <v>4</v>
      </c>
      <c r="H5" s="33">
        <f t="shared" si="2"/>
        <v>5</v>
      </c>
      <c r="I5" s="33">
        <f t="shared" si="2"/>
        <v>6</v>
      </c>
      <c r="J5" s="33">
        <f t="shared" si="2"/>
        <v>7</v>
      </c>
      <c r="K5" s="33">
        <f t="shared" si="2"/>
        <v>8</v>
      </c>
      <c r="L5" s="33">
        <f t="shared" si="2"/>
        <v>9</v>
      </c>
      <c r="M5" s="33">
        <f t="shared" si="2"/>
        <v>10</v>
      </c>
      <c r="N5" s="33">
        <f t="shared" si="2"/>
        <v>11</v>
      </c>
      <c r="O5" s="33">
        <f t="shared" si="2"/>
        <v>12</v>
      </c>
      <c r="P5" s="33">
        <f t="shared" ref="P5:Z5" si="4">O5+1</f>
        <v>13</v>
      </c>
      <c r="Q5" s="33">
        <f t="shared" si="4"/>
        <v>14</v>
      </c>
      <c r="R5" s="33">
        <f t="shared" si="4"/>
        <v>15</v>
      </c>
      <c r="S5" s="33">
        <f t="shared" si="4"/>
        <v>16</v>
      </c>
      <c r="T5" s="33">
        <f t="shared" si="4"/>
        <v>17</v>
      </c>
      <c r="U5" s="33">
        <f t="shared" si="4"/>
        <v>18</v>
      </c>
      <c r="V5" s="33">
        <f t="shared" si="4"/>
        <v>19</v>
      </c>
      <c r="W5" s="33">
        <f t="shared" si="4"/>
        <v>20</v>
      </c>
      <c r="X5" s="33">
        <f t="shared" si="4"/>
        <v>21</v>
      </c>
      <c r="Y5" s="33">
        <f t="shared" si="4"/>
        <v>22</v>
      </c>
      <c r="Z5" s="33">
        <f t="shared" si="4"/>
        <v>23</v>
      </c>
    </row>
    <row r="6" spans="1:26" x14ac:dyDescent="0.3">
      <c r="B6" s="33"/>
      <c r="C6" s="34"/>
      <c r="D6" s="33"/>
      <c r="E6" s="33"/>
      <c r="F6" s="33" t="s">
        <v>76</v>
      </c>
      <c r="G6" s="33" t="s">
        <v>76</v>
      </c>
      <c r="H6" s="33" t="s">
        <v>76</v>
      </c>
      <c r="I6" s="33" t="s">
        <v>76</v>
      </c>
      <c r="J6" s="33" t="s">
        <v>28</v>
      </c>
      <c r="K6" s="33" t="s">
        <v>29</v>
      </c>
      <c r="L6" s="33" t="s">
        <v>30</v>
      </c>
      <c r="M6" s="33" t="s">
        <v>31</v>
      </c>
      <c r="N6" s="33" t="s">
        <v>32</v>
      </c>
      <c r="O6" s="33" t="s">
        <v>33</v>
      </c>
      <c r="P6" s="33" t="s">
        <v>52</v>
      </c>
      <c r="Q6" s="33" t="s">
        <v>53</v>
      </c>
      <c r="R6" s="33" t="s">
        <v>54</v>
      </c>
      <c r="S6" s="33" t="s">
        <v>55</v>
      </c>
      <c r="T6" s="33" t="s">
        <v>56</v>
      </c>
      <c r="U6" s="33" t="s">
        <v>57</v>
      </c>
      <c r="V6" s="33" t="s">
        <v>58</v>
      </c>
      <c r="W6" s="33" t="s">
        <v>59</v>
      </c>
      <c r="X6" s="33" t="s">
        <v>60</v>
      </c>
      <c r="Y6" s="33" t="s">
        <v>61</v>
      </c>
      <c r="Z6" s="33"/>
    </row>
    <row r="7" spans="1:26" x14ac:dyDescent="0.3">
      <c r="B7" s="33" t="s">
        <v>25</v>
      </c>
      <c r="C7" s="34"/>
      <c r="D7" s="33"/>
      <c r="E7" s="33"/>
      <c r="F7" s="33"/>
      <c r="G7" s="33">
        <v>0</v>
      </c>
      <c r="H7" s="33">
        <f>G7+1</f>
        <v>1</v>
      </c>
      <c r="I7" s="33">
        <f>H7+1</f>
        <v>2</v>
      </c>
      <c r="J7" s="33">
        <f>I7+1</f>
        <v>3</v>
      </c>
      <c r="K7" s="33">
        <f t="shared" si="2"/>
        <v>4</v>
      </c>
      <c r="L7" s="33">
        <f t="shared" si="2"/>
        <v>5</v>
      </c>
      <c r="M7" s="33">
        <f t="shared" si="2"/>
        <v>6</v>
      </c>
      <c r="N7" s="33">
        <f t="shared" si="2"/>
        <v>7</v>
      </c>
      <c r="O7" s="33">
        <f t="shared" si="2"/>
        <v>8</v>
      </c>
      <c r="P7" s="33">
        <f t="shared" ref="P7:Z7" si="5">O7+1</f>
        <v>9</v>
      </c>
      <c r="Q7" s="33">
        <f t="shared" si="5"/>
        <v>10</v>
      </c>
      <c r="R7" s="33">
        <f t="shared" si="5"/>
        <v>11</v>
      </c>
      <c r="S7" s="33">
        <f t="shared" si="5"/>
        <v>12</v>
      </c>
      <c r="T7" s="33">
        <f t="shared" si="5"/>
        <v>13</v>
      </c>
      <c r="U7" s="33">
        <f t="shared" si="5"/>
        <v>14</v>
      </c>
      <c r="V7" s="33">
        <f t="shared" si="5"/>
        <v>15</v>
      </c>
      <c r="W7" s="33">
        <f t="shared" si="5"/>
        <v>16</v>
      </c>
      <c r="X7" s="33">
        <f t="shared" si="5"/>
        <v>17</v>
      </c>
      <c r="Y7" s="33">
        <f t="shared" si="5"/>
        <v>18</v>
      </c>
      <c r="Z7" s="33">
        <f t="shared" si="5"/>
        <v>19</v>
      </c>
    </row>
    <row r="8" spans="1:26" x14ac:dyDescent="0.3">
      <c r="B8" s="33"/>
      <c r="C8" s="34"/>
      <c r="D8" s="33"/>
      <c r="E8" s="33"/>
      <c r="F8" s="33"/>
      <c r="G8" s="33"/>
      <c r="H8" s="33" t="s">
        <v>0</v>
      </c>
      <c r="I8" s="33" t="s">
        <v>0</v>
      </c>
      <c r="J8" s="33" t="s">
        <v>0</v>
      </c>
      <c r="K8" s="33" t="s">
        <v>0</v>
      </c>
      <c r="L8" s="33" t="s">
        <v>0</v>
      </c>
      <c r="M8" s="33" t="s">
        <v>0</v>
      </c>
      <c r="N8" s="33" t="s">
        <v>64</v>
      </c>
      <c r="O8" s="33" t="s">
        <v>65</v>
      </c>
      <c r="P8" s="33" t="s">
        <v>66</v>
      </c>
      <c r="Q8" s="33" t="s">
        <v>67</v>
      </c>
      <c r="R8" s="33" t="s">
        <v>68</v>
      </c>
      <c r="S8" s="33" t="s">
        <v>69</v>
      </c>
      <c r="T8" s="33" t="s">
        <v>70</v>
      </c>
      <c r="U8" s="33" t="s">
        <v>71</v>
      </c>
      <c r="V8" s="33" t="s">
        <v>72</v>
      </c>
      <c r="W8" s="33" t="str">
        <f>S6</f>
        <v>高1</v>
      </c>
      <c r="X8" s="33" t="str">
        <f>T6</f>
        <v>高2</v>
      </c>
      <c r="Y8" s="33" t="str">
        <f>U6</f>
        <v>高3</v>
      </c>
      <c r="Z8" s="33" t="str">
        <f>V6</f>
        <v>大1</v>
      </c>
    </row>
    <row r="9" spans="1:26" x14ac:dyDescent="0.3">
      <c r="B9" s="33" t="s">
        <v>26</v>
      </c>
      <c r="C9" s="34"/>
      <c r="D9" s="33"/>
      <c r="E9" s="33"/>
      <c r="F9" s="33"/>
      <c r="G9" s="33" t="s">
        <v>27</v>
      </c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x14ac:dyDescent="0.3">
      <c r="B10" s="31" t="s">
        <v>34</v>
      </c>
      <c r="C10" s="32"/>
      <c r="D10" s="31"/>
      <c r="E10" s="31"/>
      <c r="F10" s="31"/>
      <c r="G10" s="31"/>
      <c r="H10" s="31"/>
      <c r="I10" s="31"/>
      <c r="J10" s="31"/>
      <c r="K10" s="31">
        <v>50</v>
      </c>
      <c r="L10" s="31">
        <v>50</v>
      </c>
      <c r="M10" s="31">
        <v>50</v>
      </c>
      <c r="N10" s="31">
        <v>50</v>
      </c>
      <c r="O10" s="31">
        <v>50</v>
      </c>
      <c r="P10" s="31">
        <v>50</v>
      </c>
      <c r="Q10" s="31">
        <v>51</v>
      </c>
      <c r="R10" s="31">
        <v>52</v>
      </c>
      <c r="S10" s="31">
        <v>53</v>
      </c>
      <c r="T10" s="31">
        <v>54</v>
      </c>
      <c r="U10" s="31">
        <v>55</v>
      </c>
      <c r="V10" s="31">
        <v>56</v>
      </c>
      <c r="W10" s="31">
        <v>57</v>
      </c>
      <c r="X10" s="31">
        <v>58</v>
      </c>
      <c r="Y10" s="31">
        <v>59</v>
      </c>
      <c r="Z10" s="31">
        <v>60</v>
      </c>
    </row>
    <row r="12" spans="1:26" x14ac:dyDescent="0.3">
      <c r="C12" s="63" t="s">
        <v>91</v>
      </c>
      <c r="D12" s="63"/>
    </row>
    <row r="13" spans="1:26" x14ac:dyDescent="0.3">
      <c r="B13" s="55" t="s">
        <v>1</v>
      </c>
      <c r="C13" s="56" t="s">
        <v>77</v>
      </c>
      <c r="D13" s="55" t="s">
        <v>35</v>
      </c>
      <c r="E13" s="55" t="s">
        <v>36</v>
      </c>
      <c r="F13" s="55" t="s">
        <v>2</v>
      </c>
      <c r="G13" s="55" t="s">
        <v>3</v>
      </c>
      <c r="H13" s="55" t="s">
        <v>4</v>
      </c>
      <c r="I13" s="55" t="s">
        <v>5</v>
      </c>
      <c r="J13" s="55" t="s">
        <v>6</v>
      </c>
      <c r="K13" s="55" t="s">
        <v>7</v>
      </c>
      <c r="L13" s="55" t="s">
        <v>8</v>
      </c>
      <c r="M13" s="55" t="s">
        <v>9</v>
      </c>
      <c r="N13" s="55" t="s">
        <v>10</v>
      </c>
      <c r="O13" s="55" t="s">
        <v>11</v>
      </c>
      <c r="P13" s="55" t="s">
        <v>12</v>
      </c>
    </row>
    <row r="14" spans="1:26" x14ac:dyDescent="0.3">
      <c r="B14" s="55" t="s">
        <v>75</v>
      </c>
      <c r="C14" s="56"/>
      <c r="D14" s="55"/>
      <c r="E14" s="55"/>
      <c r="F14" s="55">
        <f>F3</f>
        <v>2017</v>
      </c>
      <c r="G14" s="55">
        <f t="shared" ref="G14:P14" si="6">F14+1</f>
        <v>2018</v>
      </c>
      <c r="H14" s="55">
        <f t="shared" si="6"/>
        <v>2019</v>
      </c>
      <c r="I14" s="55">
        <f t="shared" si="6"/>
        <v>2020</v>
      </c>
      <c r="J14" s="55">
        <f t="shared" si="6"/>
        <v>2021</v>
      </c>
      <c r="K14" s="55">
        <f t="shared" si="6"/>
        <v>2022</v>
      </c>
      <c r="L14" s="55">
        <f t="shared" si="6"/>
        <v>2023</v>
      </c>
      <c r="M14" s="55">
        <f t="shared" si="6"/>
        <v>2024</v>
      </c>
      <c r="N14" s="55">
        <f t="shared" si="6"/>
        <v>2025</v>
      </c>
      <c r="O14" s="55">
        <f t="shared" si="6"/>
        <v>2026</v>
      </c>
      <c r="P14" s="55">
        <f t="shared" si="6"/>
        <v>2027</v>
      </c>
    </row>
    <row r="15" spans="1:26" x14ac:dyDescent="0.3">
      <c r="A15" s="54" t="s">
        <v>84</v>
      </c>
      <c r="B15" s="4" t="s">
        <v>37</v>
      </c>
      <c r="C15" s="5"/>
      <c r="D15" s="4"/>
      <c r="E15" s="4"/>
      <c r="F15" s="4">
        <f>SUM(F16:F17)</f>
        <v>0</v>
      </c>
      <c r="G15" s="4">
        <f t="shared" ref="G15:P15" si="7">SUM(G16:G17)</f>
        <v>0</v>
      </c>
      <c r="H15" s="4">
        <f t="shared" si="7"/>
        <v>0</v>
      </c>
      <c r="I15" s="4">
        <f t="shared" si="7"/>
        <v>0</v>
      </c>
      <c r="J15" s="4">
        <f t="shared" si="7"/>
        <v>0</v>
      </c>
      <c r="K15" s="4">
        <f t="shared" si="7"/>
        <v>0</v>
      </c>
      <c r="L15" s="4">
        <f t="shared" si="7"/>
        <v>0</v>
      </c>
      <c r="M15" s="4">
        <f t="shared" si="7"/>
        <v>0</v>
      </c>
      <c r="N15" s="4">
        <f t="shared" si="7"/>
        <v>0</v>
      </c>
      <c r="O15" s="4">
        <f t="shared" si="7"/>
        <v>0</v>
      </c>
      <c r="P15" s="4">
        <f t="shared" si="7"/>
        <v>0</v>
      </c>
      <c r="Q15" s="6"/>
    </row>
    <row r="16" spans="1:26" x14ac:dyDescent="0.3">
      <c r="B16" s="7" t="s">
        <v>38</v>
      </c>
      <c r="C16" s="45"/>
      <c r="D16" s="46">
        <v>16</v>
      </c>
      <c r="E16" s="9">
        <v>0.02</v>
      </c>
      <c r="F16" s="10">
        <f>C16*D16</f>
        <v>0</v>
      </c>
      <c r="G16" s="10">
        <f>F16*(1+$E16)</f>
        <v>0</v>
      </c>
      <c r="H16" s="10">
        <f>G16*(1+$E16)</f>
        <v>0</v>
      </c>
      <c r="I16" s="10">
        <f t="shared" ref="I16:P16" si="8">H16*(1+$E16)</f>
        <v>0</v>
      </c>
      <c r="J16" s="10">
        <f t="shared" si="8"/>
        <v>0</v>
      </c>
      <c r="K16" s="10">
        <f t="shared" si="8"/>
        <v>0</v>
      </c>
      <c r="L16" s="10">
        <f t="shared" si="8"/>
        <v>0</v>
      </c>
      <c r="M16" s="10">
        <f t="shared" si="8"/>
        <v>0</v>
      </c>
      <c r="N16" s="10">
        <f t="shared" si="8"/>
        <v>0</v>
      </c>
      <c r="O16" s="10">
        <f t="shared" si="8"/>
        <v>0</v>
      </c>
      <c r="P16" s="10">
        <f t="shared" si="8"/>
        <v>0</v>
      </c>
      <c r="Q16" s="6"/>
    </row>
    <row r="17" spans="1:18" x14ac:dyDescent="0.3">
      <c r="B17" s="11" t="s">
        <v>39</v>
      </c>
      <c r="C17" s="47"/>
      <c r="D17" s="48">
        <v>16</v>
      </c>
      <c r="E17" s="12">
        <v>0.01</v>
      </c>
      <c r="F17" s="10">
        <f>C17*D17</f>
        <v>0</v>
      </c>
      <c r="G17" s="10">
        <f>F17*(1+$E17)/2</f>
        <v>0</v>
      </c>
      <c r="H17" s="10">
        <f>G17*(1+$E17)/2</f>
        <v>0</v>
      </c>
      <c r="I17" s="10">
        <f>F17*(1+$E17)</f>
        <v>0</v>
      </c>
      <c r="J17" s="10">
        <f t="shared" ref="J17:P17" si="9">I17*(1+$E17)</f>
        <v>0</v>
      </c>
      <c r="K17" s="10">
        <f t="shared" si="9"/>
        <v>0</v>
      </c>
      <c r="L17" s="10">
        <f t="shared" si="9"/>
        <v>0</v>
      </c>
      <c r="M17" s="10">
        <f t="shared" si="9"/>
        <v>0</v>
      </c>
      <c r="N17" s="10">
        <f t="shared" si="9"/>
        <v>0</v>
      </c>
      <c r="O17" s="10">
        <f t="shared" si="9"/>
        <v>0</v>
      </c>
      <c r="P17" s="10">
        <f t="shared" si="9"/>
        <v>0</v>
      </c>
      <c r="Q17" s="6"/>
    </row>
    <row r="18" spans="1:18" x14ac:dyDescent="0.3">
      <c r="A18" s="54" t="s">
        <v>85</v>
      </c>
      <c r="B18" s="14" t="s">
        <v>40</v>
      </c>
      <c r="C18" s="15"/>
      <c r="D18" s="14"/>
      <c r="E18" s="14"/>
      <c r="F18" s="14">
        <f>SUM(F19:F26)</f>
        <v>79.199999999999989</v>
      </c>
      <c r="G18" s="14">
        <f t="shared" ref="G18:P18" si="10">SUM(G19:G26)</f>
        <v>175.2</v>
      </c>
      <c r="H18" s="14">
        <f t="shared" si="10"/>
        <v>175.2</v>
      </c>
      <c r="I18" s="14">
        <f t="shared" si="10"/>
        <v>175.2</v>
      </c>
      <c r="J18" s="14">
        <f t="shared" si="10"/>
        <v>214.79999999999998</v>
      </c>
      <c r="K18" s="14">
        <f t="shared" si="10"/>
        <v>185.6</v>
      </c>
      <c r="L18" s="14">
        <f t="shared" si="10"/>
        <v>185.6</v>
      </c>
      <c r="M18" s="14">
        <f t="shared" si="10"/>
        <v>185.6</v>
      </c>
      <c r="N18" s="14">
        <f t="shared" si="10"/>
        <v>196</v>
      </c>
      <c r="O18" s="14">
        <f t="shared" si="10"/>
        <v>196</v>
      </c>
      <c r="P18" s="14">
        <f t="shared" si="10"/>
        <v>196</v>
      </c>
      <c r="Q18" s="6"/>
    </row>
    <row r="19" spans="1:18" x14ac:dyDescent="0.3">
      <c r="B19" s="7" t="s">
        <v>41</v>
      </c>
      <c r="C19" s="45"/>
      <c r="D19" s="7">
        <v>12</v>
      </c>
      <c r="E19" s="9"/>
      <c r="F19" s="10">
        <f>C19*D19</f>
        <v>0</v>
      </c>
      <c r="G19" s="10">
        <f>F19</f>
        <v>0</v>
      </c>
      <c r="H19" s="10">
        <f t="shared" ref="H19:P19" si="11">G19</f>
        <v>0</v>
      </c>
      <c r="I19" s="10">
        <f t="shared" si="11"/>
        <v>0</v>
      </c>
      <c r="J19" s="10">
        <f t="shared" si="11"/>
        <v>0</v>
      </c>
      <c r="K19" s="10">
        <f t="shared" si="11"/>
        <v>0</v>
      </c>
      <c r="L19" s="10">
        <f t="shared" si="11"/>
        <v>0</v>
      </c>
      <c r="M19" s="10">
        <f t="shared" si="11"/>
        <v>0</v>
      </c>
      <c r="N19" s="10">
        <f t="shared" si="11"/>
        <v>0</v>
      </c>
      <c r="O19" s="10">
        <f t="shared" si="11"/>
        <v>0</v>
      </c>
      <c r="P19" s="10">
        <f t="shared" si="11"/>
        <v>0</v>
      </c>
      <c r="Q19" s="6"/>
    </row>
    <row r="20" spans="1:18" x14ac:dyDescent="0.3">
      <c r="A20" s="3" t="s">
        <v>62</v>
      </c>
      <c r="B20" s="16" t="s">
        <v>42</v>
      </c>
      <c r="C20" s="17"/>
      <c r="D20" s="16"/>
      <c r="E20" s="38"/>
      <c r="F20" s="18">
        <f>6.6*12</f>
        <v>79.199999999999989</v>
      </c>
      <c r="G20" s="18">
        <f>6.6*12</f>
        <v>79.199999999999989</v>
      </c>
      <c r="H20" s="18">
        <f>3.3*12</f>
        <v>39.599999999999994</v>
      </c>
      <c r="I20" s="18">
        <f>3.3*12</f>
        <v>39.599999999999994</v>
      </c>
      <c r="J20" s="18">
        <f>3.3*12</f>
        <v>39.599999999999994</v>
      </c>
      <c r="K20" s="18">
        <v>50</v>
      </c>
      <c r="L20" s="18">
        <v>50</v>
      </c>
      <c r="M20" s="18">
        <v>50</v>
      </c>
      <c r="N20" s="18">
        <v>50</v>
      </c>
      <c r="O20" s="18">
        <v>50</v>
      </c>
      <c r="P20" s="18">
        <v>50</v>
      </c>
      <c r="Q20" s="6"/>
    </row>
    <row r="21" spans="1:18" x14ac:dyDescent="0.3">
      <c r="A21" s="3" t="s">
        <v>63</v>
      </c>
      <c r="B21" s="16" t="s">
        <v>78</v>
      </c>
      <c r="C21" s="17"/>
      <c r="D21" s="16"/>
      <c r="E21" s="38"/>
      <c r="F21" s="18"/>
      <c r="G21" s="18"/>
      <c r="H21" s="18">
        <f>F20/2</f>
        <v>39.599999999999994</v>
      </c>
      <c r="I21" s="18">
        <f>G20/2</f>
        <v>39.599999999999994</v>
      </c>
      <c r="J21" s="18">
        <f>F20</f>
        <v>79.199999999999989</v>
      </c>
      <c r="K21" s="18">
        <f t="shared" ref="K21:P21" si="12">H20</f>
        <v>39.599999999999994</v>
      </c>
      <c r="L21" s="18">
        <f t="shared" si="12"/>
        <v>39.599999999999994</v>
      </c>
      <c r="M21" s="18">
        <f t="shared" si="12"/>
        <v>39.599999999999994</v>
      </c>
      <c r="N21" s="18">
        <f t="shared" si="12"/>
        <v>50</v>
      </c>
      <c r="O21" s="18">
        <f t="shared" si="12"/>
        <v>50</v>
      </c>
      <c r="P21" s="18">
        <f t="shared" si="12"/>
        <v>50</v>
      </c>
      <c r="Q21" s="6"/>
    </row>
    <row r="22" spans="1:18" x14ac:dyDescent="0.3">
      <c r="B22" s="16" t="s">
        <v>43</v>
      </c>
      <c r="C22" s="49"/>
      <c r="D22" s="16">
        <v>12</v>
      </c>
      <c r="E22" s="38"/>
      <c r="F22" s="18">
        <f>C22*D22</f>
        <v>0</v>
      </c>
      <c r="G22" s="18">
        <f>12</f>
        <v>12</v>
      </c>
      <c r="H22" s="18">
        <f>12</f>
        <v>12</v>
      </c>
      <c r="I22" s="18">
        <f>12</f>
        <v>12</v>
      </c>
      <c r="J22" s="18">
        <f>12</f>
        <v>12</v>
      </c>
      <c r="K22" s="18">
        <f>12</f>
        <v>12</v>
      </c>
      <c r="L22" s="18">
        <f>12</f>
        <v>12</v>
      </c>
      <c r="M22" s="18">
        <f>12</f>
        <v>12</v>
      </c>
      <c r="N22" s="18">
        <f>12</f>
        <v>12</v>
      </c>
      <c r="O22" s="18">
        <f>12</f>
        <v>12</v>
      </c>
      <c r="P22" s="18">
        <f>12</f>
        <v>12</v>
      </c>
      <c r="Q22" s="6"/>
    </row>
    <row r="23" spans="1:18" x14ac:dyDescent="0.3">
      <c r="B23" s="16" t="s">
        <v>44</v>
      </c>
      <c r="C23" s="49"/>
      <c r="D23" s="16">
        <v>12</v>
      </c>
      <c r="E23" s="38">
        <v>0.02</v>
      </c>
      <c r="F23" s="18">
        <f>C23*D23</f>
        <v>0</v>
      </c>
      <c r="G23" s="18">
        <f>F23*(1+$E23)</f>
        <v>0</v>
      </c>
      <c r="H23" s="18">
        <f t="shared" ref="H23:P23" si="13">G23*(1+$E23)</f>
        <v>0</v>
      </c>
      <c r="I23" s="18">
        <f t="shared" si="13"/>
        <v>0</v>
      </c>
      <c r="J23" s="18">
        <f t="shared" si="13"/>
        <v>0</v>
      </c>
      <c r="K23" s="18">
        <f t="shared" si="13"/>
        <v>0</v>
      </c>
      <c r="L23" s="18">
        <f t="shared" si="13"/>
        <v>0</v>
      </c>
      <c r="M23" s="18">
        <f t="shared" si="13"/>
        <v>0</v>
      </c>
      <c r="N23" s="18">
        <f t="shared" si="13"/>
        <v>0</v>
      </c>
      <c r="O23" s="18">
        <f t="shared" si="13"/>
        <v>0</v>
      </c>
      <c r="P23" s="18">
        <f t="shared" si="13"/>
        <v>0</v>
      </c>
      <c r="Q23" s="6"/>
    </row>
    <row r="24" spans="1:18" x14ac:dyDescent="0.3">
      <c r="B24" s="16" t="s">
        <v>79</v>
      </c>
      <c r="C24" s="49"/>
      <c r="D24" s="16">
        <v>12</v>
      </c>
      <c r="E24" s="38"/>
      <c r="F24" s="18">
        <f>C24*D24</f>
        <v>0</v>
      </c>
      <c r="G24" s="18">
        <f t="shared" ref="G24:P25" si="14">3*14</f>
        <v>42</v>
      </c>
      <c r="H24" s="18">
        <f t="shared" si="14"/>
        <v>42</v>
      </c>
      <c r="I24" s="18">
        <f t="shared" si="14"/>
        <v>42</v>
      </c>
      <c r="J24" s="18">
        <f t="shared" si="14"/>
        <v>42</v>
      </c>
      <c r="K24" s="18">
        <f t="shared" si="14"/>
        <v>42</v>
      </c>
      <c r="L24" s="18">
        <f t="shared" si="14"/>
        <v>42</v>
      </c>
      <c r="M24" s="18">
        <f t="shared" si="14"/>
        <v>42</v>
      </c>
      <c r="N24" s="18">
        <f t="shared" si="14"/>
        <v>42</v>
      </c>
      <c r="O24" s="18">
        <f t="shared" si="14"/>
        <v>42</v>
      </c>
      <c r="P24" s="18">
        <f t="shared" si="14"/>
        <v>42</v>
      </c>
      <c r="Q24" s="6"/>
    </row>
    <row r="25" spans="1:18" x14ac:dyDescent="0.3">
      <c r="B25" s="40" t="s">
        <v>88</v>
      </c>
      <c r="C25" s="47"/>
      <c r="D25" s="11">
        <v>12</v>
      </c>
      <c r="E25" s="12"/>
      <c r="F25" s="18">
        <f>C25*D25</f>
        <v>0</v>
      </c>
      <c r="G25" s="18">
        <f t="shared" si="14"/>
        <v>42</v>
      </c>
      <c r="H25" s="18">
        <f t="shared" si="14"/>
        <v>42</v>
      </c>
      <c r="I25" s="18">
        <f t="shared" si="14"/>
        <v>42</v>
      </c>
      <c r="J25" s="18">
        <f t="shared" si="14"/>
        <v>42</v>
      </c>
      <c r="K25" s="18">
        <f t="shared" si="14"/>
        <v>42</v>
      </c>
      <c r="L25" s="18">
        <f t="shared" si="14"/>
        <v>42</v>
      </c>
      <c r="M25" s="18">
        <f t="shared" si="14"/>
        <v>42</v>
      </c>
      <c r="N25" s="18">
        <f t="shared" si="14"/>
        <v>42</v>
      </c>
      <c r="O25" s="18">
        <f t="shared" si="14"/>
        <v>42</v>
      </c>
      <c r="P25" s="18">
        <f t="shared" si="14"/>
        <v>42</v>
      </c>
      <c r="Q25" s="6"/>
    </row>
    <row r="26" spans="1:18" x14ac:dyDescent="0.3">
      <c r="B26" s="19" t="s">
        <v>45</v>
      </c>
      <c r="C26" s="50"/>
      <c r="D26" s="19">
        <v>12</v>
      </c>
      <c r="E26" s="39">
        <v>0.02</v>
      </c>
      <c r="F26" s="21">
        <f>C26*D26</f>
        <v>0</v>
      </c>
      <c r="G26" s="21">
        <f>F26*(1+$E26)</f>
        <v>0</v>
      </c>
      <c r="H26" s="21">
        <f t="shared" ref="H26:P26" si="15">G26*(1+$E26)</f>
        <v>0</v>
      </c>
      <c r="I26" s="21">
        <f t="shared" si="15"/>
        <v>0</v>
      </c>
      <c r="J26" s="21">
        <f t="shared" si="15"/>
        <v>0</v>
      </c>
      <c r="K26" s="21">
        <f t="shared" si="15"/>
        <v>0</v>
      </c>
      <c r="L26" s="21">
        <f t="shared" si="15"/>
        <v>0</v>
      </c>
      <c r="M26" s="21">
        <f t="shared" si="15"/>
        <v>0</v>
      </c>
      <c r="N26" s="21">
        <f t="shared" si="15"/>
        <v>0</v>
      </c>
      <c r="O26" s="21">
        <f t="shared" si="15"/>
        <v>0</v>
      </c>
      <c r="P26" s="21">
        <f t="shared" si="15"/>
        <v>0</v>
      </c>
      <c r="Q26" s="6"/>
    </row>
    <row r="27" spans="1:18" x14ac:dyDescent="0.3">
      <c r="B27" s="6"/>
      <c r="D27" s="6"/>
      <c r="E27" s="6"/>
      <c r="F27" s="43">
        <f>-F18</f>
        <v>-79.199999999999989</v>
      </c>
      <c r="G27" s="43">
        <f t="shared" ref="G27:P27" si="16">-G18</f>
        <v>-175.2</v>
      </c>
      <c r="H27" s="43">
        <f t="shared" si="16"/>
        <v>-175.2</v>
      </c>
      <c r="I27" s="43">
        <f t="shared" si="16"/>
        <v>-175.2</v>
      </c>
      <c r="J27" s="43">
        <f t="shared" si="16"/>
        <v>-214.79999999999998</v>
      </c>
      <c r="K27" s="43">
        <f t="shared" si="16"/>
        <v>-185.6</v>
      </c>
      <c r="L27" s="43">
        <f t="shared" si="16"/>
        <v>-185.6</v>
      </c>
      <c r="M27" s="43">
        <f t="shared" si="16"/>
        <v>-185.6</v>
      </c>
      <c r="N27" s="43">
        <f t="shared" si="16"/>
        <v>-196</v>
      </c>
      <c r="O27" s="43">
        <f t="shared" si="16"/>
        <v>-196</v>
      </c>
      <c r="P27" s="43">
        <f t="shared" si="16"/>
        <v>-196</v>
      </c>
      <c r="Q27" s="6"/>
    </row>
    <row r="29" spans="1:18" s="27" customFormat="1" ht="14.25" x14ac:dyDescent="0.2">
      <c r="B29" s="35" t="s">
        <v>50</v>
      </c>
      <c r="C29" s="36"/>
      <c r="D29" s="35"/>
      <c r="E29" s="35"/>
      <c r="F29" s="37">
        <f>F15-F18</f>
        <v>-79.199999999999989</v>
      </c>
      <c r="G29" s="37">
        <f>G15-G18</f>
        <v>-175.2</v>
      </c>
      <c r="H29" s="37">
        <f>H15-H18</f>
        <v>-175.2</v>
      </c>
      <c r="I29" s="37">
        <f>I15-I18</f>
        <v>-175.2</v>
      </c>
      <c r="J29" s="37">
        <f>J15-J18</f>
        <v>-214.79999999999998</v>
      </c>
      <c r="K29" s="37">
        <f>K15-K18</f>
        <v>-185.6</v>
      </c>
      <c r="L29" s="37">
        <f>L15-L18</f>
        <v>-185.6</v>
      </c>
      <c r="M29" s="37">
        <f>M15-M18</f>
        <v>-185.6</v>
      </c>
      <c r="N29" s="37">
        <f>N15-N18</f>
        <v>-196</v>
      </c>
      <c r="O29" s="37">
        <f>O15-O18</f>
        <v>-196</v>
      </c>
      <c r="P29" s="37">
        <f>P15-P18</f>
        <v>-196</v>
      </c>
      <c r="Q29" s="41"/>
      <c r="R29" s="26"/>
    </row>
    <row r="30" spans="1:18" x14ac:dyDescent="0.3">
      <c r="B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8" x14ac:dyDescent="0.3">
      <c r="B31" s="1" t="s">
        <v>1</v>
      </c>
      <c r="C31" s="2"/>
      <c r="D31" s="1"/>
      <c r="E31" s="1"/>
      <c r="F31" s="55" t="s">
        <v>2</v>
      </c>
      <c r="G31" s="55" t="s">
        <v>3</v>
      </c>
      <c r="H31" s="55" t="s">
        <v>4</v>
      </c>
      <c r="I31" s="55" t="s">
        <v>5</v>
      </c>
      <c r="J31" s="55" t="s">
        <v>6</v>
      </c>
      <c r="K31" s="55" t="s">
        <v>7</v>
      </c>
      <c r="L31" s="55" t="s">
        <v>8</v>
      </c>
      <c r="M31" s="55" t="s">
        <v>9</v>
      </c>
      <c r="N31" s="55" t="s">
        <v>10</v>
      </c>
      <c r="O31" s="55" t="s">
        <v>11</v>
      </c>
      <c r="P31" s="55" t="s">
        <v>12</v>
      </c>
    </row>
    <row r="32" spans="1:18" x14ac:dyDescent="0.3">
      <c r="B32" s="1"/>
      <c r="C32" s="2"/>
      <c r="D32" s="1"/>
      <c r="E32" s="1"/>
      <c r="F32" s="55">
        <f>F3</f>
        <v>2017</v>
      </c>
      <c r="G32" s="55">
        <f t="shared" ref="G32:P32" si="17">F32+1</f>
        <v>2018</v>
      </c>
      <c r="H32" s="55">
        <f t="shared" si="17"/>
        <v>2019</v>
      </c>
      <c r="I32" s="55">
        <f t="shared" si="17"/>
        <v>2020</v>
      </c>
      <c r="J32" s="55">
        <f t="shared" si="17"/>
        <v>2021</v>
      </c>
      <c r="K32" s="55">
        <f t="shared" si="17"/>
        <v>2022</v>
      </c>
      <c r="L32" s="55">
        <f t="shared" si="17"/>
        <v>2023</v>
      </c>
      <c r="M32" s="55">
        <f t="shared" si="17"/>
        <v>2024</v>
      </c>
      <c r="N32" s="55">
        <f t="shared" si="17"/>
        <v>2025</v>
      </c>
      <c r="O32" s="55">
        <f t="shared" si="17"/>
        <v>2026</v>
      </c>
      <c r="P32" s="55">
        <f t="shared" si="17"/>
        <v>2027</v>
      </c>
      <c r="R32" s="6"/>
    </row>
    <row r="33" spans="1:18" s="27" customFormat="1" ht="14.25" x14ac:dyDescent="0.2">
      <c r="B33" s="52" t="s">
        <v>89</v>
      </c>
      <c r="C33" s="25"/>
      <c r="D33" s="24"/>
      <c r="E33" s="24"/>
      <c r="F33" s="24">
        <f>SUM(F34:F39)</f>
        <v>63</v>
      </c>
      <c r="G33" s="24">
        <f t="shared" ref="G33:P33" si="18">SUM(G34:G39)</f>
        <v>61</v>
      </c>
      <c r="H33" s="24">
        <f t="shared" si="18"/>
        <v>61</v>
      </c>
      <c r="I33" s="24">
        <f t="shared" si="18"/>
        <v>76</v>
      </c>
      <c r="J33" s="24">
        <f t="shared" si="18"/>
        <v>76</v>
      </c>
      <c r="K33" s="24">
        <f t="shared" si="18"/>
        <v>76</v>
      </c>
      <c r="L33" s="24">
        <f t="shared" si="18"/>
        <v>76</v>
      </c>
      <c r="M33" s="24">
        <f t="shared" si="18"/>
        <v>76</v>
      </c>
      <c r="N33" s="24">
        <f t="shared" si="18"/>
        <v>63</v>
      </c>
      <c r="O33" s="24">
        <f t="shared" si="18"/>
        <v>63</v>
      </c>
      <c r="P33" s="24">
        <f t="shared" si="18"/>
        <v>63</v>
      </c>
      <c r="Q33" s="41"/>
      <c r="R33" s="26"/>
    </row>
    <row r="34" spans="1:18" x14ac:dyDescent="0.3">
      <c r="B34" s="7" t="s">
        <v>46</v>
      </c>
      <c r="C34" s="8"/>
      <c r="D34" s="7"/>
      <c r="E34" s="7"/>
      <c r="F34" s="10">
        <v>13</v>
      </c>
      <c r="G34" s="10">
        <f>13*2</f>
        <v>26</v>
      </c>
      <c r="H34" s="10">
        <f t="shared" ref="H34:M34" si="19">13*2</f>
        <v>26</v>
      </c>
      <c r="I34" s="10">
        <f t="shared" si="19"/>
        <v>26</v>
      </c>
      <c r="J34" s="10">
        <f t="shared" si="19"/>
        <v>26</v>
      </c>
      <c r="K34" s="10">
        <f t="shared" si="19"/>
        <v>26</v>
      </c>
      <c r="L34" s="10">
        <f t="shared" si="19"/>
        <v>26</v>
      </c>
      <c r="M34" s="10">
        <f t="shared" si="19"/>
        <v>26</v>
      </c>
      <c r="N34" s="10">
        <v>13</v>
      </c>
      <c r="O34" s="10">
        <v>13</v>
      </c>
      <c r="P34" s="10">
        <v>13</v>
      </c>
      <c r="Q34" s="42"/>
      <c r="R34" s="6"/>
    </row>
    <row r="35" spans="1:18" x14ac:dyDescent="0.3">
      <c r="B35" s="16" t="s">
        <v>47</v>
      </c>
      <c r="C35" s="62"/>
      <c r="D35" s="16">
        <v>12</v>
      </c>
      <c r="E35" s="16"/>
      <c r="F35" s="18">
        <f>C35*D35</f>
        <v>0</v>
      </c>
      <c r="G35" s="18">
        <f>F35</f>
        <v>0</v>
      </c>
      <c r="H35" s="18">
        <f t="shared" ref="H35:P35" si="20">G35</f>
        <v>0</v>
      </c>
      <c r="I35" s="18">
        <f t="shared" si="20"/>
        <v>0</v>
      </c>
      <c r="J35" s="18">
        <f t="shared" si="20"/>
        <v>0</v>
      </c>
      <c r="K35" s="18">
        <f t="shared" si="20"/>
        <v>0</v>
      </c>
      <c r="L35" s="18">
        <f t="shared" si="20"/>
        <v>0</v>
      </c>
      <c r="M35" s="18">
        <f t="shared" si="20"/>
        <v>0</v>
      </c>
      <c r="N35" s="18">
        <f t="shared" si="20"/>
        <v>0</v>
      </c>
      <c r="O35" s="18">
        <f t="shared" si="20"/>
        <v>0</v>
      </c>
      <c r="P35" s="18">
        <f t="shared" si="20"/>
        <v>0</v>
      </c>
      <c r="Q35" s="42"/>
      <c r="R35" s="6"/>
    </row>
    <row r="36" spans="1:18" x14ac:dyDescent="0.3">
      <c r="B36" s="16" t="s">
        <v>48</v>
      </c>
      <c r="C36" s="62"/>
      <c r="D36" s="16">
        <v>12</v>
      </c>
      <c r="E36" s="16"/>
      <c r="F36" s="18">
        <f>C36*D36</f>
        <v>0</v>
      </c>
      <c r="G36" s="18">
        <f>F36</f>
        <v>0</v>
      </c>
      <c r="H36" s="18">
        <f t="shared" ref="H36:P36" si="21">G36</f>
        <v>0</v>
      </c>
      <c r="I36" s="18">
        <f t="shared" si="21"/>
        <v>0</v>
      </c>
      <c r="J36" s="18">
        <f t="shared" si="21"/>
        <v>0</v>
      </c>
      <c r="K36" s="18">
        <f t="shared" si="21"/>
        <v>0</v>
      </c>
      <c r="L36" s="18">
        <f t="shared" si="21"/>
        <v>0</v>
      </c>
      <c r="M36" s="18">
        <f t="shared" si="21"/>
        <v>0</v>
      </c>
      <c r="N36" s="18">
        <f t="shared" si="21"/>
        <v>0</v>
      </c>
      <c r="O36" s="18">
        <f t="shared" si="21"/>
        <v>0</v>
      </c>
      <c r="P36" s="18">
        <f t="shared" si="21"/>
        <v>0</v>
      </c>
      <c r="Q36" s="42"/>
      <c r="R36" s="6"/>
    </row>
    <row r="37" spans="1:18" x14ac:dyDescent="0.3">
      <c r="B37" s="11" t="s">
        <v>82</v>
      </c>
      <c r="C37" s="44"/>
      <c r="D37" s="11">
        <v>12</v>
      </c>
      <c r="E37" s="11"/>
      <c r="F37" s="13">
        <f>C37*D37</f>
        <v>0</v>
      </c>
      <c r="G37" s="18">
        <f t="shared" ref="G37:P38" si="22">F37</f>
        <v>0</v>
      </c>
      <c r="H37" s="18">
        <f t="shared" si="22"/>
        <v>0</v>
      </c>
      <c r="I37" s="18">
        <f t="shared" si="22"/>
        <v>0</v>
      </c>
      <c r="J37" s="18">
        <f t="shared" si="22"/>
        <v>0</v>
      </c>
      <c r="K37" s="18">
        <f t="shared" si="22"/>
        <v>0</v>
      </c>
      <c r="L37" s="18">
        <f t="shared" si="22"/>
        <v>0</v>
      </c>
      <c r="M37" s="18">
        <f t="shared" si="22"/>
        <v>0</v>
      </c>
      <c r="N37" s="18">
        <f t="shared" si="22"/>
        <v>0</v>
      </c>
      <c r="O37" s="18">
        <f t="shared" si="22"/>
        <v>0</v>
      </c>
      <c r="P37" s="18">
        <f t="shared" si="22"/>
        <v>0</v>
      </c>
      <c r="Q37" s="42"/>
      <c r="R37" s="6"/>
    </row>
    <row r="38" spans="1:18" x14ac:dyDescent="0.3">
      <c r="B38" s="11" t="s">
        <v>73</v>
      </c>
      <c r="C38" s="44"/>
      <c r="D38" s="11">
        <v>12</v>
      </c>
      <c r="E38" s="11"/>
      <c r="F38" s="13">
        <f>C38*D38</f>
        <v>0</v>
      </c>
      <c r="G38" s="18">
        <f t="shared" si="22"/>
        <v>0</v>
      </c>
      <c r="H38" s="18">
        <f t="shared" si="22"/>
        <v>0</v>
      </c>
      <c r="I38" s="18">
        <f t="shared" si="22"/>
        <v>0</v>
      </c>
      <c r="J38" s="18">
        <f t="shared" si="22"/>
        <v>0</v>
      </c>
      <c r="K38" s="18">
        <f t="shared" si="22"/>
        <v>0</v>
      </c>
      <c r="L38" s="18">
        <f t="shared" si="22"/>
        <v>0</v>
      </c>
      <c r="M38" s="18">
        <f t="shared" si="22"/>
        <v>0</v>
      </c>
      <c r="N38" s="18">
        <f t="shared" si="22"/>
        <v>0</v>
      </c>
      <c r="O38" s="18">
        <f t="shared" si="22"/>
        <v>0</v>
      </c>
      <c r="P38" s="18">
        <f t="shared" si="22"/>
        <v>0</v>
      </c>
      <c r="Q38" s="42"/>
      <c r="R38" s="6"/>
    </row>
    <row r="39" spans="1:18" x14ac:dyDescent="0.3">
      <c r="B39" s="19" t="s">
        <v>83</v>
      </c>
      <c r="C39" s="20"/>
      <c r="D39" s="19"/>
      <c r="E39" s="19"/>
      <c r="F39" s="21">
        <v>50</v>
      </c>
      <c r="G39" s="21">
        <f>50*0.7</f>
        <v>35</v>
      </c>
      <c r="H39" s="21">
        <f>50*0.7</f>
        <v>35</v>
      </c>
      <c r="I39" s="21">
        <v>50</v>
      </c>
      <c r="J39" s="21">
        <v>50</v>
      </c>
      <c r="K39" s="21">
        <v>50</v>
      </c>
      <c r="L39" s="21">
        <v>50</v>
      </c>
      <c r="M39" s="21">
        <v>50</v>
      </c>
      <c r="N39" s="21">
        <v>50</v>
      </c>
      <c r="O39" s="21">
        <v>50</v>
      </c>
      <c r="P39" s="21">
        <v>50</v>
      </c>
      <c r="Q39" s="42"/>
      <c r="R39" s="6"/>
    </row>
    <row r="40" spans="1:18" x14ac:dyDescent="0.3">
      <c r="B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8" x14ac:dyDescent="0.3">
      <c r="B41" s="37" t="s">
        <v>51</v>
      </c>
      <c r="C41" s="51" t="s">
        <v>87</v>
      </c>
      <c r="D41" s="37"/>
      <c r="E41" s="37"/>
      <c r="F41" s="37">
        <f>F29-F33</f>
        <v>-142.19999999999999</v>
      </c>
      <c r="G41" s="37">
        <f>G29-G33</f>
        <v>-236.2</v>
      </c>
      <c r="H41" s="37">
        <f>H29-H33</f>
        <v>-236.2</v>
      </c>
      <c r="I41" s="37">
        <f>I29-I33</f>
        <v>-251.2</v>
      </c>
      <c r="J41" s="37">
        <f>J29-J33</f>
        <v>-290.79999999999995</v>
      </c>
      <c r="K41" s="37">
        <f>K29-K33</f>
        <v>-261.60000000000002</v>
      </c>
      <c r="L41" s="37">
        <f>L29-L33</f>
        <v>-261.60000000000002</v>
      </c>
      <c r="M41" s="37">
        <f>M29-M33</f>
        <v>-261.60000000000002</v>
      </c>
      <c r="N41" s="37">
        <f>N29-N33</f>
        <v>-259</v>
      </c>
      <c r="O41" s="37">
        <f>O29-O33</f>
        <v>-259</v>
      </c>
      <c r="P41" s="37">
        <f>P29-P33</f>
        <v>-259</v>
      </c>
      <c r="Q41" s="6"/>
    </row>
    <row r="42" spans="1:18" x14ac:dyDescent="0.3">
      <c r="B42" s="23" t="s">
        <v>49</v>
      </c>
      <c r="C42" s="2"/>
      <c r="D42" s="23"/>
      <c r="E42" s="23"/>
      <c r="F42" s="23">
        <f>F41/12</f>
        <v>-11.85</v>
      </c>
      <c r="G42" s="23">
        <f t="shared" ref="G42:P42" si="23">G41/12</f>
        <v>-19.683333333333334</v>
      </c>
      <c r="H42" s="23">
        <f t="shared" si="23"/>
        <v>-19.683333333333334</v>
      </c>
      <c r="I42" s="23">
        <f t="shared" si="23"/>
        <v>-20.933333333333334</v>
      </c>
      <c r="J42" s="23">
        <f t="shared" si="23"/>
        <v>-24.233333333333331</v>
      </c>
      <c r="K42" s="23">
        <f t="shared" si="23"/>
        <v>-21.8</v>
      </c>
      <c r="L42" s="23">
        <f t="shared" si="23"/>
        <v>-21.8</v>
      </c>
      <c r="M42" s="23">
        <f t="shared" si="23"/>
        <v>-21.8</v>
      </c>
      <c r="N42" s="23">
        <f t="shared" si="23"/>
        <v>-21.583333333333332</v>
      </c>
      <c r="O42" s="23">
        <f t="shared" si="23"/>
        <v>-21.583333333333332</v>
      </c>
      <c r="P42" s="23">
        <f t="shared" si="23"/>
        <v>-21.583333333333332</v>
      </c>
      <c r="Q42" s="6"/>
    </row>
    <row r="43" spans="1:18" x14ac:dyDescent="0.3">
      <c r="B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3" t="s">
        <v>80</v>
      </c>
      <c r="R43" s="6" t="s">
        <v>81</v>
      </c>
    </row>
    <row r="44" spans="1:18" x14ac:dyDescent="0.3">
      <c r="A44" s="53" t="s">
        <v>86</v>
      </c>
      <c r="B44" s="60" t="s">
        <v>90</v>
      </c>
      <c r="C44" s="59"/>
      <c r="D44" s="58"/>
      <c r="E44" s="58"/>
      <c r="F44" s="58">
        <f>IF(F41&lt;0,F29,F33)</f>
        <v>-79.199999999999989</v>
      </c>
      <c r="G44" s="58">
        <f t="shared" ref="G44:P44" si="24">IF(G41&lt;0,G29,G33)</f>
        <v>-175.2</v>
      </c>
      <c r="H44" s="58">
        <f t="shared" si="24"/>
        <v>-175.2</v>
      </c>
      <c r="I44" s="58">
        <f t="shared" si="24"/>
        <v>-175.2</v>
      </c>
      <c r="J44" s="58">
        <f t="shared" si="24"/>
        <v>-214.79999999999998</v>
      </c>
      <c r="K44" s="58">
        <f t="shared" si="24"/>
        <v>-185.6</v>
      </c>
      <c r="L44" s="58">
        <f t="shared" si="24"/>
        <v>-185.6</v>
      </c>
      <c r="M44" s="58">
        <f t="shared" si="24"/>
        <v>-185.6</v>
      </c>
      <c r="N44" s="58">
        <f t="shared" si="24"/>
        <v>-196</v>
      </c>
      <c r="O44" s="58">
        <f t="shared" si="24"/>
        <v>-196</v>
      </c>
      <c r="P44" s="58">
        <f t="shared" si="24"/>
        <v>-196</v>
      </c>
      <c r="Q44" s="41">
        <f>SUM(F44:J44)</f>
        <v>-819.59999999999991</v>
      </c>
      <c r="R44" s="26">
        <f>SUM(G44:P44)</f>
        <v>-1885.1999999999998</v>
      </c>
    </row>
    <row r="45" spans="1:18" x14ac:dyDescent="0.3">
      <c r="B45" s="6"/>
      <c r="D45" s="6"/>
      <c r="E45" s="6"/>
      <c r="F45" s="61" t="e">
        <f>F44/F15</f>
        <v>#DIV/0!</v>
      </c>
      <c r="G45" s="61" t="e">
        <f t="shared" ref="G45:P45" si="25">G44/G15</f>
        <v>#DIV/0!</v>
      </c>
      <c r="H45" s="61" t="e">
        <f t="shared" si="25"/>
        <v>#DIV/0!</v>
      </c>
      <c r="I45" s="61" t="e">
        <f t="shared" si="25"/>
        <v>#DIV/0!</v>
      </c>
      <c r="J45" s="61" t="str">
        <f>IFERROR(J44/J15,"")</f>
        <v/>
      </c>
      <c r="K45" s="61" t="str">
        <f t="shared" ref="K45:P45" si="26">IFERROR(K44/K15,"")</f>
        <v/>
      </c>
      <c r="L45" s="61" t="str">
        <f t="shared" si="26"/>
        <v/>
      </c>
      <c r="M45" s="61" t="str">
        <f t="shared" si="26"/>
        <v/>
      </c>
      <c r="N45" s="61" t="str">
        <f t="shared" si="26"/>
        <v/>
      </c>
      <c r="O45" s="61" t="str">
        <f t="shared" si="26"/>
        <v/>
      </c>
      <c r="P45" s="61" t="str">
        <f t="shared" si="26"/>
        <v/>
      </c>
      <c r="Q45" s="6"/>
    </row>
    <row r="46" spans="1:18" x14ac:dyDescent="0.3">
      <c r="B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1:18" x14ac:dyDescent="0.3">
      <c r="B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18" x14ac:dyDescent="0.3">
      <c r="B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2:17" x14ac:dyDescent="0.3">
      <c r="B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spans="2:17" x14ac:dyDescent="0.3">
      <c r="B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2:17" x14ac:dyDescent="0.3">
      <c r="B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2:17" x14ac:dyDescent="0.3">
      <c r="B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2:17" x14ac:dyDescent="0.3">
      <c r="B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  <row r="54" spans="2:17" x14ac:dyDescent="0.3">
      <c r="B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</row>
    <row r="55" spans="2:17" x14ac:dyDescent="0.3">
      <c r="B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2:17" x14ac:dyDescent="0.3">
      <c r="B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2:17" x14ac:dyDescent="0.3">
      <c r="B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spans="2:17" x14ac:dyDescent="0.3">
      <c r="B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</row>
    <row r="59" spans="2:17" x14ac:dyDescent="0.3">
      <c r="B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</row>
    <row r="60" spans="2:17" x14ac:dyDescent="0.3">
      <c r="B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2:17" x14ac:dyDescent="0.3">
      <c r="B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2:17" x14ac:dyDescent="0.3">
      <c r="B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2:17" x14ac:dyDescent="0.3">
      <c r="B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2:17" x14ac:dyDescent="0.3">
      <c r="B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2:17" x14ac:dyDescent="0.3">
      <c r="B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2:17" x14ac:dyDescent="0.3">
      <c r="B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2:17" x14ac:dyDescent="0.3">
      <c r="B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</row>
    <row r="68" spans="2:17" x14ac:dyDescent="0.3">
      <c r="B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</row>
    <row r="69" spans="2:17" x14ac:dyDescent="0.3">
      <c r="B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</row>
    <row r="70" spans="2:17" x14ac:dyDescent="0.3">
      <c r="B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</row>
    <row r="71" spans="2:17" x14ac:dyDescent="0.3">
      <c r="B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</row>
    <row r="72" spans="2:17" x14ac:dyDescent="0.3">
      <c r="B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</row>
    <row r="73" spans="2:17" x14ac:dyDescent="0.3">
      <c r="B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</row>
    <row r="74" spans="2:17" x14ac:dyDescent="0.3">
      <c r="B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</row>
    <row r="75" spans="2:17" x14ac:dyDescent="0.3">
      <c r="B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2:17" x14ac:dyDescent="0.3">
      <c r="B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</row>
    <row r="77" spans="2:17" x14ac:dyDescent="0.3">
      <c r="B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</row>
    <row r="78" spans="2:17" x14ac:dyDescent="0.3">
      <c r="B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</row>
    <row r="79" spans="2:17" x14ac:dyDescent="0.3">
      <c r="B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</row>
    <row r="80" spans="2:17" x14ac:dyDescent="0.3">
      <c r="B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</row>
    <row r="81" spans="2:17" x14ac:dyDescent="0.3">
      <c r="B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</row>
    <row r="82" spans="2:17" x14ac:dyDescent="0.3">
      <c r="B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</row>
    <row r="83" spans="2:17" x14ac:dyDescent="0.3">
      <c r="B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</row>
    <row r="84" spans="2:17" x14ac:dyDescent="0.3">
      <c r="B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</row>
    <row r="85" spans="2:17" x14ac:dyDescent="0.3">
      <c r="B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</row>
    <row r="86" spans="2:17" x14ac:dyDescent="0.3">
      <c r="B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</row>
    <row r="87" spans="2:17" x14ac:dyDescent="0.3">
      <c r="B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</row>
    <row r="88" spans="2:17" x14ac:dyDescent="0.3">
      <c r="B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</row>
    <row r="89" spans="2:17" x14ac:dyDescent="0.3">
      <c r="B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</row>
    <row r="90" spans="2:17" x14ac:dyDescent="0.3">
      <c r="B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</row>
    <row r="91" spans="2:17" x14ac:dyDescent="0.3">
      <c r="B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</row>
    <row r="92" spans="2:17" x14ac:dyDescent="0.3">
      <c r="B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</row>
  </sheetData>
  <mergeCells count="1">
    <mergeCell ref="C12:D12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CF３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キャッシュフロー表</dc:title>
  <dc:subject>未来家計簿</dc:subject>
  <dc:creator>プラチナ・コンシェルジュ</dc:creator>
  <dc:description>2012/2/22更新</dc:description>
  <cp:lastModifiedBy>hideki1008</cp:lastModifiedBy>
  <cp:lastPrinted>2014-03-15T12:14:05Z</cp:lastPrinted>
  <dcterms:created xsi:type="dcterms:W3CDTF">2003-02-06T05:45:32Z</dcterms:created>
  <dcterms:modified xsi:type="dcterms:W3CDTF">2017-08-21T12:40:20Z</dcterms:modified>
</cp:coreProperties>
</file>