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6" rupBuild="18625"/>
  <workbookPr filterPrivacy="1"/>
  <bookViews>
    <workbookView xWindow="0" yWindow="0" windowWidth="16200" windowHeight="12120" xr2:uid="{00000000-000D-0000-FFFF-FFFF00000000}"/>
  </bookViews>
  <sheets>
    <sheet name="老後貯金率" sheetId="1" r:id="rId1"/>
  </sheets>
  <calcPr calcId="171027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1" l="1"/>
  <c r="E16" i="1"/>
  <c r="I15" i="1"/>
  <c r="R14" i="1" s="1"/>
  <c r="G15" i="1"/>
  <c r="P14" i="1" s="1"/>
  <c r="E15" i="1"/>
  <c r="Q14" i="1"/>
  <c r="I14" i="1"/>
  <c r="N14" i="1"/>
  <c r="O16" i="1" s="1"/>
  <c r="I13" i="1"/>
  <c r="P6" i="1"/>
  <c r="Q6" i="1"/>
  <c r="O6" i="1"/>
  <c r="N6" i="1"/>
  <c r="R6" i="1"/>
  <c r="T6" i="1" l="1"/>
  <c r="T14" i="1"/>
  <c r="W11" i="1" l="1"/>
</calcChain>
</file>

<file path=xl/sharedStrings.xml><?xml version="1.0" encoding="utf-8"?>
<sst xmlns="http://schemas.openxmlformats.org/spreadsheetml/2006/main" count="75" uniqueCount="58">
  <si>
    <t>老後への貯金率はいくら？</t>
    <rPh sb="0" eb="2">
      <t>ロウゴ</t>
    </rPh>
    <rPh sb="4" eb="6">
      <t>チョキン</t>
    </rPh>
    <rPh sb="6" eb="7">
      <t>リツ</t>
    </rPh>
    <phoneticPr fontId="4"/>
  </si>
  <si>
    <t>入力箇所</t>
    <rPh sb="0" eb="2">
      <t>ニュウリョク</t>
    </rPh>
    <rPh sb="2" eb="4">
      <t>カショ</t>
    </rPh>
    <phoneticPr fontId="4"/>
  </si>
  <si>
    <t>↓自動計算のため入力不要↓</t>
    <rPh sb="1" eb="3">
      <t>ジドウ</t>
    </rPh>
    <rPh sb="3" eb="5">
      <t>ケイサン</t>
    </rPh>
    <rPh sb="8" eb="10">
      <t>ニュウリョク</t>
    </rPh>
    <rPh sb="10" eb="12">
      <t>フヨウ</t>
    </rPh>
    <phoneticPr fontId="4"/>
  </si>
  <si>
    <t>現在貯蓄額（円）</t>
    <rPh sb="0" eb="2">
      <t>ゲンザイ</t>
    </rPh>
    <rPh sb="2" eb="5">
      <t>チョチクガク</t>
    </rPh>
    <rPh sb="6" eb="7">
      <t>エン</t>
    </rPh>
    <phoneticPr fontId="4"/>
  </si>
  <si>
    <t>A</t>
    <phoneticPr fontId="4"/>
  </si>
  <si>
    <r>
      <t>x</t>
    </r>
    <r>
      <rPr>
        <sz val="12"/>
        <rFont val="ＭＳ Ｐゴシック"/>
        <family val="3"/>
        <charset val="128"/>
      </rPr>
      <t>　×　</t>
    </r>
    <r>
      <rPr>
        <sz val="12"/>
        <rFont val="Arial"/>
        <family val="2"/>
      </rPr>
      <t>Y</t>
    </r>
    <phoneticPr fontId="4"/>
  </si>
  <si>
    <t>A/B</t>
    <phoneticPr fontId="4"/>
  </si>
  <si>
    <t>老後生活費</t>
    <rPh sb="0" eb="2">
      <t>ロウゴ</t>
    </rPh>
    <rPh sb="2" eb="4">
      <t>セイカツ</t>
    </rPh>
    <rPh sb="4" eb="5">
      <t>ヒ</t>
    </rPh>
    <phoneticPr fontId="4"/>
  </si>
  <si>
    <t>手取り年収（円）</t>
    <rPh sb="0" eb="2">
      <t>テド</t>
    </rPh>
    <rPh sb="3" eb="5">
      <t>ネンシュウ</t>
    </rPh>
    <rPh sb="6" eb="7">
      <t>エン</t>
    </rPh>
    <phoneticPr fontId="4"/>
  </si>
  <si>
    <t>年金額（円）</t>
    <rPh sb="0" eb="3">
      <t>ネンキンガク</t>
    </rPh>
    <rPh sb="4" eb="5">
      <t>エン</t>
    </rPh>
    <phoneticPr fontId="4"/>
  </si>
  <si>
    <t>=</t>
    <phoneticPr fontId="4"/>
  </si>
  <si>
    <t>x</t>
    <phoneticPr fontId="4"/>
  </si>
  <si>
    <t>Y</t>
    <phoneticPr fontId="4"/>
  </si>
  <si>
    <t>P</t>
    <phoneticPr fontId="4"/>
  </si>
  <si>
    <t>老後年数</t>
    <rPh sb="0" eb="2">
      <t>ロウゴ</t>
    </rPh>
    <rPh sb="2" eb="4">
      <t>ネンスウ</t>
    </rPh>
    <phoneticPr fontId="4"/>
  </si>
  <si>
    <t>×</t>
    <phoneticPr fontId="4"/>
  </si>
  <si>
    <t>－</t>
    <phoneticPr fontId="4"/>
  </si>
  <si>
    <t>b</t>
    <phoneticPr fontId="4"/>
  </si>
  <si>
    <t>老後の備え</t>
    <rPh sb="0" eb="2">
      <t>ロウゴ</t>
    </rPh>
    <rPh sb="3" eb="4">
      <t>ソナ</t>
    </rPh>
    <phoneticPr fontId="4"/>
  </si>
  <si>
    <t>必要貯蓄率</t>
    <rPh sb="0" eb="2">
      <t>ヒツヨウ</t>
    </rPh>
    <rPh sb="2" eb="4">
      <t>チョチク</t>
    </rPh>
    <rPh sb="4" eb="5">
      <t>リツ</t>
    </rPh>
    <phoneticPr fontId="4"/>
  </si>
  <si>
    <t>＝</t>
    <phoneticPr fontId="4"/>
  </si>
  <si>
    <t>現役年数</t>
    <rPh sb="0" eb="2">
      <t>ゲンエキ</t>
    </rPh>
    <rPh sb="2" eb="4">
      <t>ネンスウ</t>
    </rPh>
    <phoneticPr fontId="4"/>
  </si>
  <si>
    <t>a</t>
    <phoneticPr fontId="4"/>
  </si>
  <si>
    <t>a/b</t>
    <phoneticPr fontId="4"/>
  </si>
  <si>
    <t>＋</t>
    <phoneticPr fontId="4"/>
  </si>
  <si>
    <t>ｘ</t>
    <phoneticPr fontId="4"/>
  </si>
  <si>
    <t>+</t>
    <phoneticPr fontId="4"/>
  </si>
  <si>
    <t>生涯平均年収</t>
  </si>
  <si>
    <t>老齢基礎年金</t>
  </si>
  <si>
    <t>老齢厚生年金</t>
  </si>
  <si>
    <t>合計</t>
  </si>
  <si>
    <t>200万円</t>
  </si>
  <si>
    <t>約78万円</t>
  </si>
  <si>
    <t>約46万円</t>
  </si>
  <si>
    <t>約124万円</t>
  </si>
  <si>
    <t>300万円</t>
  </si>
  <si>
    <t>約72万円</t>
  </si>
  <si>
    <t>約150万円</t>
  </si>
  <si>
    <t>400万円</t>
  </si>
  <si>
    <t>約98万円</t>
  </si>
  <si>
    <t>約176万円</t>
  </si>
  <si>
    <t>500万円</t>
  </si>
  <si>
    <t>約121万円</t>
  </si>
  <si>
    <t>約199万円</t>
  </si>
  <si>
    <t>600万円</t>
  </si>
  <si>
    <t>約228万円</t>
  </si>
  <si>
    <t>700万円</t>
  </si>
  <si>
    <t>約254万円</t>
  </si>
  <si>
    <t>800万円</t>
  </si>
  <si>
    <t>約200万円</t>
  </si>
  <si>
    <t>約278万円</t>
  </si>
  <si>
    <t>900万円</t>
  </si>
  <si>
    <t>約225万円</t>
  </si>
  <si>
    <t>約303万円</t>
  </si>
  <si>
    <t>1000万円</t>
  </si>
  <si>
    <t>約246万円</t>
  </si>
  <si>
    <t>約324万円</t>
  </si>
  <si>
    <t>（参考）あくまで概算です</t>
    <rPh sb="1" eb="3">
      <t>サンコウ</t>
    </rPh>
    <rPh sb="8" eb="10">
      <t>ガイサン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</si>
</sst>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General&quot;年&quot;"/>
    <numFmt numFmtId="177" formatCode="0.0%"/>
  </numFmts>
  <fonts count="15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b/>
      <sz val="18"/>
      <name val="ＭＳ Ｐゴシック"/>
      <family val="3"/>
      <charset val="128"/>
    </font>
    <font>
      <sz val="6"/>
      <name val="Yu Gothic"/>
      <family val="3"/>
      <charset val="128"/>
      <scheme val="minor"/>
    </font>
    <font>
      <sz val="6"/>
      <name val="ＭＳ Ｐゴシック"/>
      <family val="3"/>
      <charset val="128"/>
    </font>
    <font>
      <sz val="12"/>
      <name val="Arial"/>
      <family val="2"/>
    </font>
    <font>
      <sz val="12"/>
      <name val="ＭＳ Ｐゴシック"/>
      <family val="3"/>
      <charset val="128"/>
    </font>
    <font>
      <b/>
      <sz val="12"/>
      <color theme="9" tint="-0.249977111117893"/>
      <name val="ＭＳ Ｐゴシック"/>
      <family val="3"/>
      <charset val="128"/>
    </font>
    <font>
      <sz val="12"/>
      <color rgb="FF0070C0"/>
      <name val="Arial"/>
      <family val="2"/>
    </font>
    <font>
      <sz val="12"/>
      <color rgb="FFFF0000"/>
      <name val="Arial"/>
      <family val="2"/>
    </font>
    <font>
      <b/>
      <sz val="16"/>
      <color rgb="FFFF0000"/>
      <name val="Arial"/>
      <family val="2"/>
    </font>
    <font>
      <b/>
      <sz val="13"/>
      <color rgb="FFFFFFFF"/>
      <name val="Arial"/>
      <family val="2"/>
    </font>
    <font>
      <sz val="10.5"/>
      <color rgb="FF000000"/>
      <name val="Arial"/>
      <family val="2"/>
    </font>
    <font>
      <sz val="10.5"/>
      <name val="Arial"/>
      <family val="2"/>
    </font>
    <font>
      <b/>
      <sz val="10.5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1E8CBE"/>
        <bgColor indexed="64"/>
      </patternFill>
    </fill>
    <fill>
      <patternFill patternType="solid">
        <fgColor rgb="FFF9F9F9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31">
    <xf numFmtId="0" fontId="0" fillId="0" borderId="0" xfId="0"/>
    <xf numFmtId="0" fontId="2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38" fontId="5" fillId="2" borderId="1" xfId="1" applyFont="1" applyFill="1" applyBorder="1" applyAlignment="1">
      <alignment horizontal="center" vertical="center"/>
    </xf>
    <xf numFmtId="38" fontId="8" fillId="3" borderId="0" xfId="1" applyFont="1" applyFill="1" applyAlignment="1">
      <alignment horizontal="center" vertical="center"/>
    </xf>
    <xf numFmtId="38" fontId="9" fillId="0" borderId="0" xfId="0" applyNumberFormat="1" applyFont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38" fontId="5" fillId="2" borderId="0" xfId="1" applyFont="1" applyFill="1" applyBorder="1" applyAlignment="1">
      <alignment horizontal="center" vertical="center"/>
    </xf>
    <xf numFmtId="176" fontId="5" fillId="2" borderId="0" xfId="0" applyNumberFormat="1" applyFont="1" applyFill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77" fontId="10" fillId="0" borderId="0" xfId="2" applyNumberFormat="1" applyFont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/>
    </xf>
    <xf numFmtId="40" fontId="8" fillId="3" borderId="0" xfId="1" applyNumberFormat="1" applyFont="1" applyFill="1" applyAlignment="1">
      <alignment horizontal="center" vertical="center"/>
    </xf>
    <xf numFmtId="38" fontId="9" fillId="0" borderId="0" xfId="1" applyFont="1" applyAlignment="1">
      <alignment horizontal="center" vertical="center"/>
    </xf>
    <xf numFmtId="40" fontId="9" fillId="0" borderId="0" xfId="1" applyNumberFormat="1" applyFont="1" applyAlignment="1">
      <alignment horizontal="center" vertical="center"/>
    </xf>
    <xf numFmtId="0" fontId="6" fillId="0" borderId="0" xfId="0" applyFont="1" applyAlignment="1">
      <alignment vertical="center"/>
    </xf>
    <xf numFmtId="176" fontId="8" fillId="3" borderId="0" xfId="0" applyNumberFormat="1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38" fontId="8" fillId="3" borderId="0" xfId="1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1" fillId="5" borderId="2" xfId="0" applyFont="1" applyFill="1" applyBorder="1" applyAlignment="1">
      <alignment horizontal="center" vertical="center" shrinkToFit="1"/>
    </xf>
    <xf numFmtId="0" fontId="12" fillId="4" borderId="3" xfId="0" applyFont="1" applyFill="1" applyBorder="1" applyAlignment="1">
      <alignment horizontal="center" vertical="top" shrinkToFit="1"/>
    </xf>
    <xf numFmtId="0" fontId="12" fillId="6" borderId="4" xfId="0" applyFont="1" applyFill="1" applyBorder="1" applyAlignment="1">
      <alignment horizontal="center" vertical="top" shrinkToFit="1"/>
    </xf>
    <xf numFmtId="0" fontId="12" fillId="4" borderId="4" xfId="0" applyFont="1" applyFill="1" applyBorder="1" applyAlignment="1">
      <alignment horizontal="center" vertical="top" shrinkToFit="1"/>
    </xf>
    <xf numFmtId="0" fontId="14" fillId="4" borderId="3" xfId="0" applyFont="1" applyFill="1" applyBorder="1" applyAlignment="1">
      <alignment horizontal="center" vertical="top" shrinkToFit="1"/>
    </xf>
    <xf numFmtId="0" fontId="14" fillId="6" borderId="4" xfId="0" applyFont="1" applyFill="1" applyBorder="1" applyAlignment="1">
      <alignment horizontal="center" vertical="top" shrinkToFit="1"/>
    </xf>
    <xf numFmtId="0" fontId="14" fillId="4" borderId="4" xfId="0" applyFont="1" applyFill="1" applyBorder="1" applyAlignment="1">
      <alignment horizontal="center" vertical="top" shrinkToFit="1"/>
    </xf>
    <xf numFmtId="38" fontId="8" fillId="3" borderId="0" xfId="0" applyNumberFormat="1" applyFont="1" applyFill="1" applyAlignment="1">
      <alignment horizontal="center" vertical="center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66675</xdr:colOff>
      <xdr:row>10</xdr:row>
      <xdr:rowOff>95250</xdr:rowOff>
    </xdr:from>
    <xdr:to>
      <xdr:col>7</xdr:col>
      <xdr:colOff>133350</xdr:colOff>
      <xdr:row>17</xdr:row>
      <xdr:rowOff>104775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2CB2AE92-CC9F-417D-900B-2AB70146794F}"/>
            </a:ext>
          </a:extLst>
        </xdr:cNvPr>
        <xdr:cNvSpPr/>
      </xdr:nvSpPr>
      <xdr:spPr>
        <a:xfrm>
          <a:off x="2486025" y="2028825"/>
          <a:ext cx="2705100" cy="1409700"/>
        </a:xfrm>
        <a:prstGeom prst="bracketPair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19050</xdr:colOff>
      <xdr:row>11</xdr:row>
      <xdr:rowOff>9525</xdr:rowOff>
    </xdr:from>
    <xdr:to>
      <xdr:col>15</xdr:col>
      <xdr:colOff>800100</xdr:colOff>
      <xdr:row>16</xdr:row>
      <xdr:rowOff>171450</xdr:rowOff>
    </xdr:to>
    <xdr:sp macro="" textlink="">
      <xdr:nvSpPr>
        <xdr:cNvPr id="3" name="大かっこ 2">
          <a:extLst>
            <a:ext uri="{FF2B5EF4-FFF2-40B4-BE49-F238E27FC236}">
              <a16:creationId xmlns:a16="http://schemas.microsoft.com/office/drawing/2014/main" id="{9EEDA5AF-1607-4FEE-9AC4-1FFDBDA98BCB}"/>
            </a:ext>
          </a:extLst>
        </xdr:cNvPr>
        <xdr:cNvSpPr/>
      </xdr:nvSpPr>
      <xdr:spPr>
        <a:xfrm>
          <a:off x="9934575" y="2200275"/>
          <a:ext cx="2333625" cy="1114425"/>
        </a:xfrm>
        <a:prstGeom prst="bracketPair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2"/>
  <sheetViews>
    <sheetView tabSelected="1" workbookViewId="0">
      <pane xSplit="4" ySplit="18" topLeftCell="E19" activePane="bottomRight" state="frozen"/>
      <selection pane="topRight" activeCell="E1" sqref="E1"/>
      <selection pane="bottomLeft" activeCell="A19" sqref="A19"/>
      <selection pane="bottomRight" activeCell="W22" sqref="W22"/>
    </sheetView>
  </sheetViews>
  <sheetFormatPr defaultRowHeight="15" outlineLevelCol="1"/>
  <cols>
    <col min="1" max="1" width="3.375" style="2" customWidth="1"/>
    <col min="2" max="2" width="11.875" style="2" bestFit="1" customWidth="1"/>
    <col min="3" max="3" width="4.875" style="2" customWidth="1"/>
    <col min="4" max="4" width="2.875" style="2" customWidth="1"/>
    <col min="5" max="5" width="11.875" style="2" bestFit="1" customWidth="1"/>
    <col min="6" max="6" width="9" style="2"/>
    <col min="7" max="7" width="11.875" style="2" bestFit="1" customWidth="1"/>
    <col min="8" max="8" width="9" style="2"/>
    <col min="9" max="9" width="15.75" style="2" bestFit="1" customWidth="1"/>
    <col min="10" max="10" width="3.5" style="2" bestFit="1" customWidth="1"/>
    <col min="11" max="11" width="16" style="2" customWidth="1"/>
    <col min="12" max="13" width="5.875" style="2" hidden="1" customWidth="1" outlineLevel="1"/>
    <col min="14" max="14" width="14.75" style="2" hidden="1" customWidth="1" outlineLevel="1"/>
    <col min="15" max="15" width="5.625" style="2" hidden="1" customWidth="1" outlineLevel="1"/>
    <col min="16" max="16" width="10.75" style="2" hidden="1" customWidth="1" outlineLevel="1"/>
    <col min="17" max="17" width="3.75" style="2" hidden="1" customWidth="1" outlineLevel="1"/>
    <col min="18" max="18" width="10.75" style="2" hidden="1" customWidth="1" outlineLevel="1"/>
    <col min="19" max="19" width="2.875" style="2" hidden="1" customWidth="1" outlineLevel="1"/>
    <col min="20" max="20" width="13.5" style="2" hidden="1" customWidth="1" outlineLevel="1"/>
    <col min="21" max="21" width="3.125" style="2" customWidth="1" collapsed="1"/>
    <col min="22" max="22" width="2.875" style="2" bestFit="1" customWidth="1"/>
    <col min="23" max="23" width="11.875" style="2" bestFit="1" customWidth="1"/>
    <col min="24" max="16384" width="9" style="2"/>
  </cols>
  <sheetData>
    <row r="1" spans="1:23" ht="21">
      <c r="A1" s="1" t="s">
        <v>0</v>
      </c>
    </row>
    <row r="2" spans="1:23" ht="21">
      <c r="A2" s="1"/>
    </row>
    <row r="3" spans="1:23">
      <c r="B3" s="3" t="s">
        <v>1</v>
      </c>
      <c r="C3" s="3"/>
      <c r="N3" s="4" t="s">
        <v>2</v>
      </c>
      <c r="O3" s="4"/>
      <c r="P3" s="4"/>
      <c r="Q3" s="4"/>
      <c r="R3" s="4"/>
      <c r="S3" s="4"/>
      <c r="T3" s="4"/>
    </row>
    <row r="4" spans="1:23">
      <c r="K4" s="5" t="s">
        <v>3</v>
      </c>
    </row>
    <row r="5" spans="1:23">
      <c r="K5" s="2" t="s">
        <v>4</v>
      </c>
      <c r="N5" s="2" t="s">
        <v>5</v>
      </c>
      <c r="R5" s="2" t="s">
        <v>6</v>
      </c>
    </row>
    <row r="6" spans="1:23">
      <c r="E6" s="5" t="s">
        <v>7</v>
      </c>
      <c r="G6" s="5" t="s">
        <v>8</v>
      </c>
      <c r="I6" s="5" t="s">
        <v>9</v>
      </c>
      <c r="K6" s="6">
        <v>12000000</v>
      </c>
      <c r="N6" s="7">
        <f>E8*G8</f>
        <v>4200000</v>
      </c>
      <c r="O6" s="2" t="str">
        <f>H8</f>
        <v>－</v>
      </c>
      <c r="P6" s="7">
        <f t="shared" ref="P6:Q6" si="0">I8</f>
        <v>1500000</v>
      </c>
      <c r="Q6" s="2" t="str">
        <f t="shared" si="0"/>
        <v>－</v>
      </c>
      <c r="R6" s="7">
        <f>K6/K9</f>
        <v>400000</v>
      </c>
      <c r="S6" s="2" t="s">
        <v>10</v>
      </c>
      <c r="T6" s="8">
        <f>N6-P6-R6</f>
        <v>2300000</v>
      </c>
    </row>
    <row r="7" spans="1:23">
      <c r="E7" s="5" t="s">
        <v>11</v>
      </c>
      <c r="G7" s="2" t="s">
        <v>12</v>
      </c>
      <c r="I7" s="2" t="s">
        <v>13</v>
      </c>
      <c r="K7" s="5" t="s">
        <v>14</v>
      </c>
    </row>
    <row r="8" spans="1:23">
      <c r="E8" s="9">
        <v>0.7</v>
      </c>
      <c r="F8" s="5" t="s">
        <v>15</v>
      </c>
      <c r="G8" s="10">
        <v>6000000</v>
      </c>
      <c r="H8" s="5" t="s">
        <v>16</v>
      </c>
      <c r="I8" s="10">
        <v>1500000</v>
      </c>
      <c r="J8" s="5" t="s">
        <v>16</v>
      </c>
      <c r="K8" s="2" t="s">
        <v>17</v>
      </c>
      <c r="W8" s="5" t="s">
        <v>18</v>
      </c>
    </row>
    <row r="9" spans="1:23">
      <c r="K9" s="11">
        <v>30</v>
      </c>
      <c r="W9" s="5" t="s">
        <v>19</v>
      </c>
    </row>
    <row r="10" spans="1:23">
      <c r="D10" s="12"/>
      <c r="E10" s="12"/>
      <c r="F10" s="12"/>
      <c r="G10" s="12"/>
      <c r="H10" s="12"/>
      <c r="I10" s="12"/>
      <c r="J10" s="12"/>
      <c r="K10" s="12"/>
      <c r="N10" s="12"/>
      <c r="O10" s="12"/>
      <c r="P10" s="12"/>
      <c r="Q10" s="12"/>
      <c r="R10" s="12"/>
      <c r="S10" s="12"/>
      <c r="T10" s="12"/>
    </row>
    <row r="11" spans="1:23" ht="20.25">
      <c r="B11" s="5" t="s">
        <v>19</v>
      </c>
      <c r="C11" s="5" t="s">
        <v>20</v>
      </c>
      <c r="V11" s="2" t="s">
        <v>10</v>
      </c>
      <c r="W11" s="13">
        <f>T6/T14</f>
        <v>0.25</v>
      </c>
    </row>
    <row r="12" spans="1:23">
      <c r="E12" s="5" t="s">
        <v>21</v>
      </c>
    </row>
    <row r="13" spans="1:23">
      <c r="E13" s="2" t="s">
        <v>22</v>
      </c>
      <c r="G13" s="5" t="s">
        <v>7</v>
      </c>
      <c r="I13" s="5" t="str">
        <f>G6</f>
        <v>手取り年収（円）</v>
      </c>
      <c r="N13" s="2" t="s">
        <v>23</v>
      </c>
    </row>
    <row r="14" spans="1:23">
      <c r="E14" s="14">
        <v>25</v>
      </c>
      <c r="F14" s="5" t="s">
        <v>24</v>
      </c>
      <c r="G14" s="5" t="s">
        <v>25</v>
      </c>
      <c r="H14" s="5" t="s">
        <v>15</v>
      </c>
      <c r="I14" s="2" t="str">
        <f t="shared" ref="I14:I15" si="1">G7</f>
        <v>Y</v>
      </c>
      <c r="N14" s="15">
        <f>E14/E17</f>
        <v>0.83333333333333337</v>
      </c>
      <c r="O14" s="2" t="s">
        <v>26</v>
      </c>
      <c r="P14" s="20">
        <f>G15</f>
        <v>0.7</v>
      </c>
      <c r="Q14" s="2" t="str">
        <f>H14</f>
        <v>×</v>
      </c>
      <c r="R14" s="30">
        <f>I15</f>
        <v>6000000</v>
      </c>
      <c r="S14" s="2" t="s">
        <v>10</v>
      </c>
      <c r="T14" s="16">
        <f>O16*R14</f>
        <v>9200000</v>
      </c>
    </row>
    <row r="15" spans="1:23">
      <c r="E15" s="5" t="str">
        <f>K7</f>
        <v>老後年数</v>
      </c>
      <c r="G15" s="20">
        <f>E8</f>
        <v>0.7</v>
      </c>
      <c r="I15" s="21">
        <f t="shared" si="1"/>
        <v>6000000</v>
      </c>
    </row>
    <row r="16" spans="1:23">
      <c r="E16" s="2" t="str">
        <f t="shared" ref="E16:E17" si="2">K8</f>
        <v>b</v>
      </c>
      <c r="N16" s="2" t="s">
        <v>10</v>
      </c>
      <c r="O16" s="17">
        <f>N14+P14</f>
        <v>1.5333333333333332</v>
      </c>
    </row>
    <row r="17" spans="5:8">
      <c r="E17" s="19">
        <f t="shared" si="2"/>
        <v>30</v>
      </c>
    </row>
    <row r="22" spans="5:8" ht="15.75" thickBot="1">
      <c r="E22" s="18" t="s">
        <v>57</v>
      </c>
    </row>
    <row r="23" spans="5:8" ht="17.25" thickBot="1">
      <c r="E23" s="23" t="s">
        <v>27</v>
      </c>
      <c r="F23" s="23" t="s">
        <v>28</v>
      </c>
      <c r="G23" s="23" t="s">
        <v>29</v>
      </c>
      <c r="H23" s="23" t="s">
        <v>30</v>
      </c>
    </row>
    <row r="24" spans="5:8" s="22" customFormat="1" ht="14.25" thickBot="1">
      <c r="E24" s="24" t="s">
        <v>31</v>
      </c>
      <c r="F24" s="24" t="s">
        <v>32</v>
      </c>
      <c r="G24" s="24" t="s">
        <v>33</v>
      </c>
      <c r="H24" s="27" t="s">
        <v>34</v>
      </c>
    </row>
    <row r="25" spans="5:8" s="22" customFormat="1" ht="14.25" thickBot="1">
      <c r="E25" s="25" t="s">
        <v>35</v>
      </c>
      <c r="F25" s="25" t="s">
        <v>32</v>
      </c>
      <c r="G25" s="25" t="s">
        <v>36</v>
      </c>
      <c r="H25" s="28" t="s">
        <v>37</v>
      </c>
    </row>
    <row r="26" spans="5:8" s="22" customFormat="1" ht="14.25" thickBot="1">
      <c r="E26" s="26" t="s">
        <v>38</v>
      </c>
      <c r="F26" s="26" t="s">
        <v>32</v>
      </c>
      <c r="G26" s="26" t="s">
        <v>39</v>
      </c>
      <c r="H26" s="29" t="s">
        <v>40</v>
      </c>
    </row>
    <row r="27" spans="5:8" s="22" customFormat="1" ht="14.25" thickBot="1">
      <c r="E27" s="25" t="s">
        <v>41</v>
      </c>
      <c r="F27" s="25" t="s">
        <v>32</v>
      </c>
      <c r="G27" s="25" t="s">
        <v>42</v>
      </c>
      <c r="H27" s="28" t="s">
        <v>43</v>
      </c>
    </row>
    <row r="28" spans="5:8" s="22" customFormat="1" ht="14.25" thickBot="1">
      <c r="E28" s="26" t="s">
        <v>44</v>
      </c>
      <c r="F28" s="26" t="s">
        <v>32</v>
      </c>
      <c r="G28" s="26" t="s">
        <v>37</v>
      </c>
      <c r="H28" s="29" t="s">
        <v>45</v>
      </c>
    </row>
    <row r="29" spans="5:8" s="22" customFormat="1" ht="14.25" thickBot="1">
      <c r="E29" s="25" t="s">
        <v>46</v>
      </c>
      <c r="F29" s="25" t="s">
        <v>32</v>
      </c>
      <c r="G29" s="25" t="s">
        <v>40</v>
      </c>
      <c r="H29" s="28" t="s">
        <v>47</v>
      </c>
    </row>
    <row r="30" spans="5:8" s="22" customFormat="1" ht="14.25" thickBot="1">
      <c r="E30" s="26" t="s">
        <v>48</v>
      </c>
      <c r="F30" s="26" t="s">
        <v>32</v>
      </c>
      <c r="G30" s="26" t="s">
        <v>49</v>
      </c>
      <c r="H30" s="29" t="s">
        <v>50</v>
      </c>
    </row>
    <row r="31" spans="5:8" s="22" customFormat="1" ht="14.25" thickBot="1">
      <c r="E31" s="25" t="s">
        <v>51</v>
      </c>
      <c r="F31" s="25" t="s">
        <v>32</v>
      </c>
      <c r="G31" s="25" t="s">
        <v>52</v>
      </c>
      <c r="H31" s="28" t="s">
        <v>53</v>
      </c>
    </row>
    <row r="32" spans="5:8" s="22" customFormat="1" ht="14.25" thickBot="1">
      <c r="E32" s="26" t="s">
        <v>54</v>
      </c>
      <c r="F32" s="26" t="s">
        <v>32</v>
      </c>
      <c r="G32" s="26" t="s">
        <v>55</v>
      </c>
      <c r="H32" s="29" t="s">
        <v>56</v>
      </c>
    </row>
  </sheetData>
  <mergeCells count="1">
    <mergeCell ref="N3:T3"/>
  </mergeCells>
  <phoneticPr fontId="3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老後貯金率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2017-11-26T12:02:26Z</dcterms:modified>
</cp:coreProperties>
</file>