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25"/>
  <workbookPr filterPrivacy="1"/>
  <xr:revisionPtr revIDLastSave="0" documentId="13_ncr:1_{ACC377CF-6D84-4822-B48B-884C0BE1E962}" xr6:coauthVersionLast="34" xr6:coauthVersionMax="34" xr10:uidLastSave="{00000000-0000-0000-0000-000000000000}"/>
  <bookViews>
    <workbookView xWindow="0" yWindow="0" windowWidth="22260" windowHeight="12645" xr2:uid="{00000000-000D-0000-FFFF-FFFF00000000}"/>
  </bookViews>
  <sheets>
    <sheet name="繰上返済シミュレーション（固定金利）" sheetId="3" r:id="rId1"/>
    <sheet name="繰上返済シミュレーション (変動金利)" sheetId="4" r:id="rId2"/>
  </sheet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M13" i="3" l="1"/>
  <c r="C13" i="3"/>
  <c r="M12" i="4"/>
  <c r="C12" i="4"/>
  <c r="M11" i="4"/>
  <c r="M13" i="4" s="1"/>
  <c r="C11" i="4"/>
  <c r="C13" i="4" s="1"/>
  <c r="M12" i="3"/>
  <c r="C12" i="3"/>
  <c r="M11" i="3"/>
  <c r="C11" i="3"/>
  <c r="Q6" i="4"/>
  <c r="G6" i="4"/>
  <c r="Q6" i="3"/>
  <c r="G6" i="3"/>
  <c r="R31" i="4"/>
  <c r="H31" i="4"/>
  <c r="R30" i="4"/>
  <c r="H30" i="4"/>
  <c r="R29" i="4"/>
  <c r="H29" i="4"/>
  <c r="R28" i="4"/>
  <c r="H28" i="4"/>
  <c r="R27" i="4"/>
  <c r="H27" i="4"/>
  <c r="R26" i="4"/>
  <c r="H26" i="4"/>
  <c r="R25" i="4"/>
  <c r="H25" i="4"/>
  <c r="R24" i="4"/>
  <c r="H24" i="4"/>
  <c r="R23" i="4"/>
  <c r="H23" i="4"/>
  <c r="R22" i="4"/>
  <c r="M7" i="4" s="1"/>
  <c r="H22" i="4"/>
  <c r="C7" i="4"/>
  <c r="M6" i="4"/>
  <c r="C6" i="4"/>
  <c r="C9" i="4" s="1"/>
  <c r="M9" i="3"/>
  <c r="C9" i="3"/>
  <c r="M7" i="3"/>
  <c r="M6" i="3"/>
  <c r="C7" i="3"/>
  <c r="C6" i="3"/>
  <c r="R31" i="3"/>
  <c r="R30" i="3"/>
  <c r="R29" i="3"/>
  <c r="R28" i="3"/>
  <c r="R27" i="3"/>
  <c r="R26" i="3"/>
  <c r="R25" i="3"/>
  <c r="R24" i="3"/>
  <c r="R23" i="3"/>
  <c r="R22" i="3"/>
  <c r="H31" i="3"/>
  <c r="H30" i="3"/>
  <c r="H29" i="3"/>
  <c r="H28" i="3"/>
  <c r="H27" i="3"/>
  <c r="H26" i="3"/>
  <c r="H25" i="3"/>
  <c r="H24" i="3"/>
  <c r="H23" i="3"/>
  <c r="H22" i="3"/>
  <c r="M9" i="4" l="1"/>
</calcChain>
</file>

<file path=xl/sharedStrings.xml><?xml version="1.0" encoding="utf-8"?>
<sst xmlns="http://schemas.openxmlformats.org/spreadsheetml/2006/main" count="140" uniqueCount="43">
  <si>
    <t>回数</t>
  </si>
  <si>
    <t>繰上</t>
  </si>
  <si>
    <t>返済総額</t>
  </si>
  <si>
    <t>元金分</t>
  </si>
  <si>
    <t>利息分</t>
  </si>
  <si>
    <t>借入残高</t>
  </si>
  <si>
    <t>無</t>
  </si>
  <si>
    <t>有</t>
  </si>
  <si>
    <t>------</t>
  </si>
  <si>
    <t>差</t>
  </si>
  <si>
    <t>返済額</t>
  </si>
  <si>
    <t>計</t>
  </si>
  <si>
    <r>
      <rPr>
        <sz val="20"/>
        <color theme="1"/>
        <rFont val="Yu Gothic"/>
        <family val="3"/>
        <charset val="128"/>
      </rPr>
      <t>金利</t>
    </r>
    <rPh sb="0" eb="2">
      <t>キンリ</t>
    </rPh>
    <phoneticPr fontId="2"/>
  </si>
  <si>
    <r>
      <rPr>
        <sz val="11"/>
        <color theme="1"/>
        <rFont val="Yu Gothic"/>
        <family val="2"/>
      </rPr>
      <t>回数</t>
    </r>
  </si>
  <si>
    <r>
      <rPr>
        <sz val="11"/>
        <color theme="1"/>
        <rFont val="Yu Gothic"/>
        <family val="2"/>
      </rPr>
      <t>繰上</t>
    </r>
  </si>
  <si>
    <r>
      <rPr>
        <sz val="11"/>
        <color theme="1"/>
        <rFont val="Yu Gothic"/>
        <family val="2"/>
      </rPr>
      <t>返済総額</t>
    </r>
  </si>
  <si>
    <r>
      <rPr>
        <sz val="11"/>
        <color theme="1"/>
        <rFont val="Yu Gothic"/>
        <family val="2"/>
      </rPr>
      <t>元金分</t>
    </r>
  </si>
  <si>
    <r>
      <rPr>
        <sz val="11"/>
        <color theme="1"/>
        <rFont val="Yu Gothic"/>
        <family val="2"/>
      </rPr>
      <t>利息分</t>
    </r>
  </si>
  <si>
    <r>
      <rPr>
        <sz val="11"/>
        <color theme="1"/>
        <rFont val="Yu Gothic"/>
        <family val="2"/>
      </rPr>
      <t>借入残高</t>
    </r>
  </si>
  <si>
    <r>
      <rPr>
        <sz val="11"/>
        <color theme="1"/>
        <rFont val="Yu Gothic"/>
        <family val="2"/>
      </rPr>
      <t>無</t>
    </r>
  </si>
  <si>
    <r>
      <rPr>
        <sz val="11"/>
        <color theme="1"/>
        <rFont val="Yu Gothic"/>
        <family val="2"/>
      </rPr>
      <t>有</t>
    </r>
  </si>
  <si>
    <r>
      <rPr>
        <sz val="11"/>
        <color theme="1"/>
        <rFont val="Yu Gothic"/>
        <family val="2"/>
      </rPr>
      <t>差</t>
    </r>
  </si>
  <si>
    <r>
      <rPr>
        <sz val="11"/>
        <color theme="1"/>
        <rFont val="Yu Gothic"/>
        <family val="2"/>
      </rPr>
      <t>返済額</t>
    </r>
  </si>
  <si>
    <r>
      <rPr>
        <sz val="11"/>
        <color theme="1"/>
        <rFont val="Yu Gothic"/>
        <family val="2"/>
      </rPr>
      <t>計</t>
    </r>
  </si>
  <si>
    <r>
      <rPr>
        <sz val="20"/>
        <color theme="1"/>
        <rFont val="Yu Gothic"/>
        <family val="3"/>
        <charset val="128"/>
      </rPr>
      <t>万円借入（</t>
    </r>
    <r>
      <rPr>
        <sz val="20"/>
        <color theme="1"/>
        <rFont val="Arial"/>
        <family val="2"/>
      </rPr>
      <t>35</t>
    </r>
    <r>
      <rPr>
        <sz val="20"/>
        <color theme="1"/>
        <rFont val="Yu Gothic"/>
        <family val="3"/>
        <charset val="128"/>
      </rPr>
      <t>年借入）</t>
    </r>
    <rPh sb="0" eb="2">
      <t>マンエン</t>
    </rPh>
    <rPh sb="2" eb="4">
      <t>カリイレ</t>
    </rPh>
    <phoneticPr fontId="2"/>
  </si>
  <si>
    <r>
      <t>(</t>
    </r>
    <r>
      <rPr>
        <sz val="11"/>
        <color theme="1"/>
        <rFont val="Yu Gothic"/>
        <family val="2"/>
      </rPr>
      <t>詳細</t>
    </r>
    <r>
      <rPr>
        <sz val="11"/>
        <color theme="1"/>
        <rFont val="Arial"/>
        <family val="2"/>
      </rPr>
      <t>)</t>
    </r>
    <r>
      <rPr>
        <sz val="11"/>
        <color theme="1"/>
        <rFont val="Yu Gothic"/>
        <family val="2"/>
      </rPr>
      <t>回目</t>
    </r>
  </si>
  <si>
    <r>
      <rPr>
        <sz val="11"/>
        <color theme="1"/>
        <rFont val="Yu Gothic"/>
        <family val="2"/>
      </rPr>
      <t>年</t>
    </r>
    <r>
      <rPr>
        <sz val="11"/>
        <color theme="1"/>
        <rFont val="Arial"/>
        <family val="2"/>
      </rPr>
      <t>/</t>
    </r>
    <r>
      <rPr>
        <sz val="11"/>
        <color theme="1"/>
        <rFont val="Yu Gothic"/>
        <family val="2"/>
      </rPr>
      <t>月</t>
    </r>
  </si>
  <si>
    <t>借り入れ後毎年100万円を繰上返済</t>
    <rPh sb="0" eb="1">
      <t>カ</t>
    </rPh>
    <rPh sb="2" eb="3">
      <t>イ</t>
    </rPh>
    <rPh sb="4" eb="5">
      <t>ゴ</t>
    </rPh>
    <rPh sb="5" eb="7">
      <t>マイトシ</t>
    </rPh>
    <rPh sb="10" eb="12">
      <t>マンエン</t>
    </rPh>
    <rPh sb="13" eb="15">
      <t>クリアゲ</t>
    </rPh>
    <rPh sb="15" eb="17">
      <t>ヘンサイ</t>
    </rPh>
    <phoneticPr fontId="2"/>
  </si>
  <si>
    <t>（単位：円）</t>
    <rPh sb="1" eb="3">
      <t>タンイ</t>
    </rPh>
    <rPh sb="4" eb="5">
      <t>エン</t>
    </rPh>
    <phoneticPr fontId="2"/>
  </si>
  <si>
    <t>利息軽減効果①</t>
    <rPh sb="0" eb="2">
      <t>リソク</t>
    </rPh>
    <rPh sb="2" eb="4">
      <t>ケイゲン</t>
    </rPh>
    <rPh sb="4" eb="6">
      <t>コウカ</t>
    </rPh>
    <phoneticPr fontId="2"/>
  </si>
  <si>
    <t>住宅ローン減税②</t>
    <rPh sb="0" eb="2">
      <t>ジュウタク</t>
    </rPh>
    <rPh sb="5" eb="7">
      <t>ゲンゼイ</t>
    </rPh>
    <phoneticPr fontId="2"/>
  </si>
  <si>
    <t>①＋②</t>
    <phoneticPr fontId="2"/>
  </si>
  <si>
    <r>
      <t>(</t>
    </r>
    <r>
      <rPr>
        <sz val="11"/>
        <color theme="1"/>
        <rFont val="ＭＳ Ｐゴシック"/>
        <family val="3"/>
        <charset val="128"/>
      </rPr>
      <t>詳細</t>
    </r>
    <r>
      <rPr>
        <sz val="11"/>
        <color theme="1"/>
        <rFont val="Arial"/>
        <family val="2"/>
      </rPr>
      <t>)</t>
    </r>
    <r>
      <rPr>
        <sz val="11"/>
        <color theme="1"/>
        <rFont val="ＭＳ Ｐゴシック"/>
        <family val="3"/>
        <charset val="128"/>
      </rPr>
      <t>回目</t>
    </r>
  </si>
  <si>
    <r>
      <t>年</t>
    </r>
    <r>
      <rPr>
        <sz val="11"/>
        <color theme="1"/>
        <rFont val="Arial"/>
        <family val="2"/>
      </rPr>
      <t>/</t>
    </r>
    <r>
      <rPr>
        <sz val="11"/>
        <color theme="1"/>
        <rFont val="ＭＳ Ｐゴシック"/>
        <family val="3"/>
        <charset val="128"/>
      </rPr>
      <t>月</t>
    </r>
  </si>
  <si>
    <r>
      <rPr>
        <b/>
        <sz val="11"/>
        <color theme="1"/>
        <rFont val="Yu Gothic"/>
        <family val="2"/>
      </rPr>
      <t>住宅ローン減税</t>
    </r>
    <rPh sb="0" eb="2">
      <t>ジュウタク</t>
    </rPh>
    <rPh sb="5" eb="7">
      <t>ゲンゼイ</t>
    </rPh>
    <phoneticPr fontId="2"/>
  </si>
  <si>
    <t>返済期間</t>
    <rPh sb="0" eb="2">
      <t>ヘンサイ</t>
    </rPh>
    <rPh sb="2" eb="4">
      <t>キカン</t>
    </rPh>
    <phoneticPr fontId="2"/>
  </si>
  <si>
    <t>年に短縮</t>
    <rPh sb="0" eb="1">
      <t>ネン</t>
    </rPh>
    <rPh sb="2" eb="4">
      <t>タンシュク</t>
    </rPh>
    <phoneticPr fontId="2"/>
  </si>
  <si>
    <t>円に相当</t>
    <rPh sb="0" eb="1">
      <t>エン</t>
    </rPh>
    <rPh sb="2" eb="4">
      <t>ソウトウ</t>
    </rPh>
    <phoneticPr fontId="2"/>
  </si>
  <si>
    <t>円</t>
    <rPh sb="0" eb="1">
      <t>エン</t>
    </rPh>
    <phoneticPr fontId="2"/>
  </si>
  <si>
    <t>A利息軽減効果は年間</t>
    <rPh sb="1" eb="3">
      <t>リソク</t>
    </rPh>
    <rPh sb="3" eb="5">
      <t>ケイゲン</t>
    </rPh>
    <rPh sb="5" eb="7">
      <t>コウカ</t>
    </rPh>
    <rPh sb="8" eb="10">
      <t>ネンカン</t>
    </rPh>
    <phoneticPr fontId="2"/>
  </si>
  <si>
    <t>B住宅ローン減税の平均</t>
    <rPh sb="1" eb="3">
      <t>ジュウタク</t>
    </rPh>
    <rPh sb="6" eb="8">
      <t>ゲンゼイ</t>
    </rPh>
    <rPh sb="9" eb="11">
      <t>ヘイキン</t>
    </rPh>
    <phoneticPr fontId="2"/>
  </si>
  <si>
    <t>A+B</t>
    <phoneticPr fontId="2"/>
  </si>
  <si>
    <t>借り入れ10年後に1,000万円を繰上返済</t>
    <rPh sb="0" eb="1">
      <t>カ</t>
    </rPh>
    <rPh sb="2" eb="3">
      <t>イ</t>
    </rPh>
    <rPh sb="6" eb="7">
      <t>ネン</t>
    </rPh>
    <rPh sb="7" eb="8">
      <t>ゴ</t>
    </rPh>
    <rPh sb="14" eb="15">
      <t>マン</t>
    </rPh>
    <rPh sb="15" eb="16">
      <t>エン</t>
    </rPh>
    <rPh sb="17" eb="19">
      <t>クリアゲ</t>
    </rPh>
    <rPh sb="19" eb="21">
      <t>ヘンサイ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</si>
</sst>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1"/>
      <color theme="1"/>
      <name val="Yu Gothic"/>
      <family val="2"/>
      <scheme val="minor"/>
    </font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20"/>
      <color theme="1"/>
      <name val="Yu Gothic"/>
      <family val="3"/>
      <charset val="128"/>
    </font>
    <font>
      <sz val="11"/>
      <color theme="1"/>
      <name val="Yu Gothic"/>
      <family val="2"/>
    </font>
    <font>
      <sz val="20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6"/>
      <color theme="1"/>
      <name val="Arial"/>
      <family val="2"/>
    </font>
    <font>
      <sz val="22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b/>
      <sz val="16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1"/>
      <name val="Yu Gothic"/>
      <family val="2"/>
    </font>
    <font>
      <b/>
      <sz val="20"/>
      <color theme="1"/>
      <name val="Arial"/>
      <family val="2"/>
    </font>
    <font>
      <b/>
      <sz val="14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48">
    <xf numFmtId="0" fontId="0" fillId="0" borderId="0" xfId="0"/>
    <xf numFmtId="0" fontId="5" fillId="0" borderId="0" xfId="0" applyFont="1"/>
    <xf numFmtId="0" fontId="6" fillId="0" borderId="0" xfId="0" applyFont="1"/>
    <xf numFmtId="3" fontId="6" fillId="0" borderId="0" xfId="0" applyNumberFormat="1" applyFont="1"/>
    <xf numFmtId="17" fontId="6" fillId="0" borderId="0" xfId="0" applyNumberFormat="1" applyFont="1"/>
    <xf numFmtId="38" fontId="6" fillId="0" borderId="0" xfId="1" applyFont="1" applyAlignment="1"/>
    <xf numFmtId="0" fontId="6" fillId="2" borderId="0" xfId="0" applyFont="1" applyFill="1"/>
    <xf numFmtId="17" fontId="6" fillId="2" borderId="0" xfId="0" applyNumberFormat="1" applyFont="1" applyFill="1"/>
    <xf numFmtId="3" fontId="6" fillId="2" borderId="0" xfId="0" applyNumberFormat="1" applyFont="1" applyFill="1"/>
    <xf numFmtId="0" fontId="7" fillId="0" borderId="0" xfId="0" applyFont="1"/>
    <xf numFmtId="0" fontId="8" fillId="4" borderId="1" xfId="0" applyFont="1" applyFill="1" applyBorder="1"/>
    <xf numFmtId="0" fontId="11" fillId="5" borderId="1" xfId="0" applyFont="1" applyFill="1" applyBorder="1"/>
    <xf numFmtId="0" fontId="13" fillId="0" borderId="8" xfId="0" applyFont="1" applyBorder="1"/>
    <xf numFmtId="38" fontId="13" fillId="0" borderId="9" xfId="1" applyFont="1" applyBorder="1" applyAlignment="1"/>
    <xf numFmtId="38" fontId="13" fillId="2" borderId="10" xfId="1" applyFont="1" applyFill="1" applyBorder="1" applyAlignment="1"/>
    <xf numFmtId="0" fontId="7" fillId="2" borderId="11" xfId="0" applyFont="1" applyFill="1" applyBorder="1" applyAlignment="1"/>
    <xf numFmtId="0" fontId="7" fillId="2" borderId="0" xfId="0" applyFont="1" applyFill="1" applyAlignment="1"/>
    <xf numFmtId="0" fontId="15" fillId="2" borderId="0" xfId="0" applyFont="1" applyFill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6" fillId="0" borderId="0" xfId="0" applyFont="1" applyFill="1"/>
    <xf numFmtId="0" fontId="7" fillId="0" borderId="0" xfId="0" applyFont="1" applyFill="1" applyAlignment="1"/>
    <xf numFmtId="0" fontId="13" fillId="0" borderId="0" xfId="0" applyFont="1" applyFill="1" applyBorder="1"/>
    <xf numFmtId="38" fontId="13" fillId="0" borderId="0" xfId="1" applyFont="1" applyFill="1" applyBorder="1" applyAlignment="1"/>
    <xf numFmtId="0" fontId="10" fillId="3" borderId="0" xfId="0" applyFont="1" applyFill="1" applyBorder="1" applyAlignment="1">
      <alignment horizontal="center"/>
    </xf>
    <xf numFmtId="0" fontId="6" fillId="3" borderId="0" xfId="0" applyFont="1" applyFill="1"/>
    <xf numFmtId="0" fontId="7" fillId="3" borderId="0" xfId="0" applyFont="1" applyFill="1" applyAlignment="1"/>
    <xf numFmtId="0" fontId="13" fillId="3" borderId="0" xfId="0" applyFont="1" applyFill="1" applyBorder="1"/>
    <xf numFmtId="38" fontId="13" fillId="3" borderId="0" xfId="1" applyFont="1" applyFill="1" applyBorder="1" applyAlignment="1"/>
    <xf numFmtId="0" fontId="6" fillId="0" borderId="12" xfId="0" applyFont="1" applyBorder="1"/>
    <xf numFmtId="0" fontId="6" fillId="0" borderId="12" xfId="0" applyFont="1" applyFill="1" applyBorder="1"/>
    <xf numFmtId="0" fontId="6" fillId="3" borderId="12" xfId="0" applyFont="1" applyFill="1" applyBorder="1"/>
    <xf numFmtId="38" fontId="16" fillId="0" borderId="0" xfId="1" applyFont="1" applyAlignment="1">
      <alignment horizontal="center"/>
    </xf>
    <xf numFmtId="0" fontId="7" fillId="0" borderId="13" xfId="0" applyFont="1" applyBorder="1"/>
    <xf numFmtId="38" fontId="16" fillId="0" borderId="14" xfId="1" applyFont="1" applyBorder="1" applyAlignment="1">
      <alignment horizontal="center"/>
    </xf>
    <xf numFmtId="0" fontId="7" fillId="0" borderId="15" xfId="0" applyFont="1" applyBorder="1"/>
    <xf numFmtId="3" fontId="9" fillId="4" borderId="1" xfId="0" applyNumberFormat="1" applyFont="1" applyFill="1" applyBorder="1" applyAlignment="1">
      <alignment horizontal="center"/>
    </xf>
    <xf numFmtId="38" fontId="9" fillId="4" borderId="1" xfId="0" applyNumberFormat="1" applyFont="1" applyFill="1" applyBorder="1" applyAlignment="1">
      <alignment horizontal="center"/>
    </xf>
    <xf numFmtId="38" fontId="12" fillId="5" borderId="1" xfId="0" applyNumberFormat="1" applyFont="1" applyFill="1" applyBorder="1" applyAlignment="1">
      <alignment horizontal="center"/>
    </xf>
    <xf numFmtId="38" fontId="5" fillId="0" borderId="0" xfId="1" applyFont="1" applyAlignment="1">
      <alignment horizontal="right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right"/>
    </xf>
    <xf numFmtId="10" fontId="5" fillId="0" borderId="0" xfId="2" applyNumberFormat="1" applyFont="1" applyAlignment="1">
      <alignment horizontal="left"/>
    </xf>
    <xf numFmtId="0" fontId="10" fillId="0" borderId="2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7" xfId="0" applyFont="1" applyBorder="1" applyAlignment="1">
      <alignment horizont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4FED7D-39F2-4000-9544-6BB158464E0D}">
  <dimension ref="B1:R47"/>
  <sheetViews>
    <sheetView tabSelected="1" workbookViewId="0">
      <pane xSplit="3" ySplit="21" topLeftCell="D22" activePane="bottomRight" state="frozen"/>
      <selection pane="topRight" activeCell="D1" sqref="D1"/>
      <selection pane="bottomLeft" activeCell="A11" sqref="A11"/>
      <selection pane="bottomRight" activeCell="F9" sqref="F9"/>
    </sheetView>
  </sheetViews>
  <sheetFormatPr defaultRowHeight="14.25"/>
  <cols>
    <col min="1" max="1" width="2.5" style="2" customWidth="1"/>
    <col min="2" max="2" width="21.25" style="2" customWidth="1"/>
    <col min="3" max="3" width="14.125" style="2" bestFit="1" customWidth="1"/>
    <col min="4" max="5" width="10.625" style="2" bestFit="1" customWidth="1"/>
    <col min="6" max="6" width="9.5" style="2" bestFit="1" customWidth="1"/>
    <col min="7" max="7" width="10.625" style="2" bestFit="1" customWidth="1"/>
    <col min="8" max="8" width="15.25" style="2" bestFit="1" customWidth="1"/>
    <col min="9" max="9" width="4" style="19" customWidth="1"/>
    <col min="10" max="10" width="4" style="24" customWidth="1"/>
    <col min="11" max="11" width="4" style="2" customWidth="1"/>
    <col min="12" max="12" width="21.625" style="2" customWidth="1"/>
    <col min="13" max="13" width="11.875" style="2" customWidth="1"/>
    <col min="14" max="15" width="10.625" style="2" bestFit="1" customWidth="1"/>
    <col min="16" max="16" width="9.5" style="2" bestFit="1" customWidth="1"/>
    <col min="17" max="17" width="10.625" style="2" bestFit="1" customWidth="1"/>
    <col min="18" max="18" width="15.25" style="2" bestFit="1" customWidth="1"/>
    <col min="19" max="16384" width="9" style="2"/>
  </cols>
  <sheetData>
    <row r="1" spans="2:18" ht="33">
      <c r="C1" s="1"/>
      <c r="D1" s="38">
        <v>3000</v>
      </c>
      <c r="E1" s="38"/>
      <c r="F1" s="38"/>
      <c r="G1" s="38"/>
      <c r="H1" s="39" t="s">
        <v>24</v>
      </c>
      <c r="I1" s="39"/>
      <c r="J1" s="39"/>
      <c r="K1" s="39"/>
      <c r="L1" s="39"/>
      <c r="M1" s="39"/>
      <c r="N1" s="39"/>
      <c r="O1" s="39"/>
      <c r="P1" s="39"/>
      <c r="Q1" s="39"/>
      <c r="R1" s="39"/>
    </row>
    <row r="2" spans="2:18" ht="33.75" thickBot="1">
      <c r="C2" s="1"/>
      <c r="D2" s="40" t="s">
        <v>12</v>
      </c>
      <c r="E2" s="40"/>
      <c r="F2" s="40"/>
      <c r="G2" s="40"/>
      <c r="H2" s="41">
        <v>0.01</v>
      </c>
      <c r="I2" s="41"/>
      <c r="J2" s="41"/>
      <c r="K2" s="41"/>
      <c r="L2" s="41"/>
      <c r="M2" s="41"/>
      <c r="N2" s="41"/>
      <c r="O2" s="41"/>
      <c r="P2" s="41"/>
      <c r="Q2" s="41"/>
      <c r="R2" s="41"/>
    </row>
    <row r="3" spans="2:18" ht="18.75" customHeight="1">
      <c r="B3" s="42" t="s">
        <v>27</v>
      </c>
      <c r="C3" s="43"/>
      <c r="D3" s="43"/>
      <c r="E3" s="43"/>
      <c r="F3" s="43"/>
      <c r="G3" s="43"/>
      <c r="H3" s="44"/>
      <c r="I3" s="18"/>
      <c r="J3" s="23"/>
      <c r="L3" s="42" t="s">
        <v>42</v>
      </c>
      <c r="M3" s="43"/>
      <c r="N3" s="43"/>
      <c r="O3" s="43"/>
      <c r="P3" s="43"/>
      <c r="Q3" s="43"/>
      <c r="R3" s="44"/>
    </row>
    <row r="4" spans="2:18" ht="26.25" thickBot="1">
      <c r="B4" s="45"/>
      <c r="C4" s="46"/>
      <c r="D4" s="46"/>
      <c r="E4" s="46"/>
      <c r="F4" s="46"/>
      <c r="G4" s="46"/>
      <c r="H4" s="47"/>
      <c r="I4" s="18"/>
      <c r="J4" s="23"/>
      <c r="L4" s="45"/>
      <c r="M4" s="46"/>
      <c r="N4" s="46"/>
      <c r="O4" s="46"/>
      <c r="P4" s="46"/>
      <c r="Q4" s="46"/>
      <c r="R4" s="47"/>
    </row>
    <row r="5" spans="2:18">
      <c r="E5" s="9" t="s">
        <v>28</v>
      </c>
      <c r="O5" s="9" t="s">
        <v>28</v>
      </c>
    </row>
    <row r="6" spans="2:18" ht="26.25">
      <c r="B6" s="10" t="s">
        <v>29</v>
      </c>
      <c r="C6" s="35">
        <f>F16-F17</f>
        <v>2666876</v>
      </c>
      <c r="D6" s="35"/>
      <c r="E6" s="35"/>
      <c r="F6" s="15" t="s">
        <v>35</v>
      </c>
      <c r="G6" s="17">
        <f>B17</f>
        <v>23</v>
      </c>
      <c r="H6" s="16" t="s">
        <v>36</v>
      </c>
      <c r="I6" s="20"/>
      <c r="J6" s="25"/>
      <c r="L6" s="10" t="s">
        <v>29</v>
      </c>
      <c r="M6" s="35">
        <f>P16-P17</f>
        <v>2026020</v>
      </c>
      <c r="N6" s="35"/>
      <c r="O6" s="35"/>
      <c r="P6" s="15" t="s">
        <v>35</v>
      </c>
      <c r="Q6" s="17">
        <f>L17</f>
        <v>24</v>
      </c>
      <c r="R6" s="16" t="s">
        <v>36</v>
      </c>
    </row>
    <row r="7" spans="2:18" ht="20.25">
      <c r="B7" s="10" t="s">
        <v>30</v>
      </c>
      <c r="C7" s="36">
        <f>SUM(H22:H31)</f>
        <v>2024981.7200000002</v>
      </c>
      <c r="D7" s="36"/>
      <c r="E7" s="36"/>
      <c r="G7" s="5"/>
      <c r="L7" s="10" t="s">
        <v>30</v>
      </c>
      <c r="M7" s="36">
        <f>SUM(R22:R31)</f>
        <v>2591816.38</v>
      </c>
      <c r="N7" s="36"/>
      <c r="O7" s="36"/>
    </row>
    <row r="9" spans="2:18" ht="20.25">
      <c r="B9" s="11" t="s">
        <v>31</v>
      </c>
      <c r="C9" s="37">
        <f>SUM(C6:E8)</f>
        <v>4691857.7200000007</v>
      </c>
      <c r="D9" s="37"/>
      <c r="E9" s="37"/>
      <c r="L9" s="11" t="s">
        <v>31</v>
      </c>
      <c r="M9" s="37">
        <f>SUM(M6:O8)</f>
        <v>4617836.38</v>
      </c>
      <c r="N9" s="37"/>
      <c r="O9" s="37"/>
    </row>
    <row r="11" spans="2:18" ht="18">
      <c r="B11" s="9" t="s">
        <v>39</v>
      </c>
      <c r="C11" s="31">
        <f>C6/G6</f>
        <v>115951.13043478261</v>
      </c>
      <c r="D11" s="9" t="s">
        <v>37</v>
      </c>
      <c r="L11" s="9" t="s">
        <v>39</v>
      </c>
      <c r="M11" s="31">
        <f>M6/Q6</f>
        <v>84417.5</v>
      </c>
      <c r="N11" s="9" t="s">
        <v>37</v>
      </c>
    </row>
    <row r="12" spans="2:18" ht="18">
      <c r="B12" s="9" t="s">
        <v>40</v>
      </c>
      <c r="C12" s="31">
        <f>AVERAGE(H22:H31)</f>
        <v>202498.17200000002</v>
      </c>
      <c r="D12" s="9" t="s">
        <v>38</v>
      </c>
      <c r="L12" s="9" t="s">
        <v>40</v>
      </c>
      <c r="M12" s="31">
        <f>AVERAGE(R22:R31)</f>
        <v>259181.63799999998</v>
      </c>
      <c r="N12" s="9" t="s">
        <v>38</v>
      </c>
    </row>
    <row r="13" spans="2:18" ht="18">
      <c r="B13" s="32" t="s">
        <v>41</v>
      </c>
      <c r="C13" s="33">
        <f>SUM(C11:C12)</f>
        <v>318449.30243478261</v>
      </c>
      <c r="D13" s="34" t="s">
        <v>38</v>
      </c>
      <c r="L13" s="32" t="s">
        <v>41</v>
      </c>
      <c r="M13" s="33">
        <f>SUM(M11:M12)</f>
        <v>343599.13799999998</v>
      </c>
      <c r="N13" s="34" t="s">
        <v>38</v>
      </c>
    </row>
    <row r="14" spans="2:18" s="28" customFormat="1">
      <c r="I14" s="29"/>
      <c r="J14" s="30"/>
    </row>
    <row r="15" spans="2:18" ht="18.75">
      <c r="B15" s="2" t="s">
        <v>13</v>
      </c>
      <c r="C15" s="2" t="s">
        <v>14</v>
      </c>
      <c r="D15" s="2" t="s">
        <v>15</v>
      </c>
      <c r="E15" s="2" t="s">
        <v>16</v>
      </c>
      <c r="F15" s="2" t="s">
        <v>17</v>
      </c>
      <c r="G15" s="2" t="s">
        <v>18</v>
      </c>
      <c r="L15" s="2" t="s">
        <v>13</v>
      </c>
      <c r="M15" s="2" t="s">
        <v>14</v>
      </c>
      <c r="N15" s="2" t="s">
        <v>15</v>
      </c>
      <c r="O15" s="2" t="s">
        <v>16</v>
      </c>
      <c r="P15" s="2" t="s">
        <v>17</v>
      </c>
      <c r="Q15" s="2" t="s">
        <v>18</v>
      </c>
    </row>
    <row r="16" spans="2:18" ht="18.75">
      <c r="B16" s="2">
        <v>35</v>
      </c>
      <c r="C16" s="2" t="s">
        <v>19</v>
      </c>
      <c r="D16" s="3">
        <v>35703851</v>
      </c>
      <c r="E16" s="3">
        <v>30000000</v>
      </c>
      <c r="F16" s="3">
        <v>5703851</v>
      </c>
      <c r="G16" s="2">
        <v>0</v>
      </c>
      <c r="L16" s="2">
        <v>35</v>
      </c>
      <c r="M16" s="2" t="s">
        <v>19</v>
      </c>
      <c r="N16" s="3">
        <v>35703851</v>
      </c>
      <c r="O16" s="3">
        <v>30000000</v>
      </c>
      <c r="P16" s="3">
        <v>5703851</v>
      </c>
      <c r="Q16" s="2">
        <v>0</v>
      </c>
    </row>
    <row r="17" spans="2:18" ht="18.75">
      <c r="B17" s="2">
        <v>23</v>
      </c>
      <c r="C17" s="2" t="s">
        <v>20</v>
      </c>
      <c r="D17" s="3">
        <v>33036975</v>
      </c>
      <c r="E17" s="3">
        <v>30000000</v>
      </c>
      <c r="F17" s="3">
        <v>3036975</v>
      </c>
      <c r="G17" s="2">
        <v>0</v>
      </c>
      <c r="L17" s="2">
        <v>24</v>
      </c>
      <c r="M17" s="2" t="s">
        <v>20</v>
      </c>
      <c r="N17" s="3">
        <v>33677831</v>
      </c>
      <c r="O17" s="3">
        <v>30000000</v>
      </c>
      <c r="P17" s="3">
        <v>3677831</v>
      </c>
      <c r="Q17" s="2">
        <v>0</v>
      </c>
    </row>
    <row r="18" spans="2:18">
      <c r="B18" s="2" t="s">
        <v>8</v>
      </c>
      <c r="C18" s="2" t="s">
        <v>8</v>
      </c>
      <c r="L18" s="2" t="s">
        <v>8</v>
      </c>
      <c r="M18" s="2" t="s">
        <v>8</v>
      </c>
    </row>
    <row r="19" spans="2:18" ht="18.75">
      <c r="B19" s="2">
        <v>12</v>
      </c>
      <c r="C19" s="2" t="s">
        <v>21</v>
      </c>
      <c r="D19" s="3">
        <v>2666876</v>
      </c>
      <c r="E19" s="2">
        <v>0</v>
      </c>
      <c r="F19" s="3">
        <v>2666876</v>
      </c>
      <c r="G19" s="2">
        <v>0</v>
      </c>
      <c r="L19" s="2">
        <v>11</v>
      </c>
      <c r="M19" s="2" t="s">
        <v>21</v>
      </c>
      <c r="N19" s="3">
        <v>2026020</v>
      </c>
      <c r="O19" s="2">
        <v>0</v>
      </c>
      <c r="P19" s="3">
        <v>2026020</v>
      </c>
      <c r="Q19" s="2">
        <v>0</v>
      </c>
    </row>
    <row r="20" spans="2:18" ht="15" thickBot="1"/>
    <row r="21" spans="2:18" ht="18.75">
      <c r="B21" s="2" t="s">
        <v>25</v>
      </c>
      <c r="C21" s="2" t="s">
        <v>26</v>
      </c>
      <c r="D21" s="2" t="s">
        <v>22</v>
      </c>
      <c r="E21" s="2" t="s">
        <v>16</v>
      </c>
      <c r="F21" s="2" t="s">
        <v>17</v>
      </c>
      <c r="G21" s="2" t="s">
        <v>18</v>
      </c>
      <c r="H21" s="12" t="s">
        <v>34</v>
      </c>
      <c r="I21" s="21"/>
      <c r="J21" s="26"/>
      <c r="L21" s="2" t="s">
        <v>25</v>
      </c>
      <c r="M21" s="2" t="s">
        <v>26</v>
      </c>
      <c r="N21" s="2" t="s">
        <v>22</v>
      </c>
      <c r="O21" s="2" t="s">
        <v>16</v>
      </c>
      <c r="P21" s="2" t="s">
        <v>17</v>
      </c>
      <c r="Q21" s="2" t="s">
        <v>18</v>
      </c>
      <c r="R21" s="12" t="s">
        <v>34</v>
      </c>
    </row>
    <row r="22" spans="2:18" ht="15">
      <c r="B22" s="2">
        <v>1</v>
      </c>
      <c r="C22" s="4">
        <v>43435</v>
      </c>
      <c r="D22" s="3">
        <v>2020110</v>
      </c>
      <c r="E22" s="3">
        <v>1720110</v>
      </c>
      <c r="F22" s="3">
        <v>300000</v>
      </c>
      <c r="G22" s="3">
        <v>28279890</v>
      </c>
      <c r="H22" s="13">
        <f>G22*0.01</f>
        <v>282798.90000000002</v>
      </c>
      <c r="I22" s="22"/>
      <c r="J22" s="27"/>
      <c r="L22" s="2">
        <v>1</v>
      </c>
      <c r="M22" s="4">
        <v>43435</v>
      </c>
      <c r="N22" s="3">
        <v>1020110</v>
      </c>
      <c r="O22" s="3">
        <v>720110</v>
      </c>
      <c r="P22" s="3">
        <v>300000</v>
      </c>
      <c r="Q22" s="3">
        <v>29279890</v>
      </c>
      <c r="R22" s="13">
        <f>Q22*0.01</f>
        <v>292798.90000000002</v>
      </c>
    </row>
    <row r="23" spans="2:18" ht="15">
      <c r="B23" s="2">
        <v>2</v>
      </c>
      <c r="C23" s="4">
        <v>43800</v>
      </c>
      <c r="D23" s="3">
        <v>2020110</v>
      </c>
      <c r="E23" s="3">
        <v>1737312</v>
      </c>
      <c r="F23" s="3">
        <v>282798</v>
      </c>
      <c r="G23" s="3">
        <v>26542578</v>
      </c>
      <c r="H23" s="13">
        <f t="shared" ref="H23:H31" si="0">G23*0.01</f>
        <v>265425.78000000003</v>
      </c>
      <c r="I23" s="22"/>
      <c r="J23" s="27"/>
      <c r="L23" s="2">
        <v>2</v>
      </c>
      <c r="M23" s="4">
        <v>43800</v>
      </c>
      <c r="N23" s="3">
        <v>1020110</v>
      </c>
      <c r="O23" s="3">
        <v>727312</v>
      </c>
      <c r="P23" s="3">
        <v>292798</v>
      </c>
      <c r="Q23" s="3">
        <v>28552578</v>
      </c>
      <c r="R23" s="13">
        <f t="shared" ref="R23:R31" si="1">Q23*0.01</f>
        <v>285525.78000000003</v>
      </c>
    </row>
    <row r="24" spans="2:18" ht="15">
      <c r="B24" s="2">
        <v>3</v>
      </c>
      <c r="C24" s="4">
        <v>44166</v>
      </c>
      <c r="D24" s="3">
        <v>2020110</v>
      </c>
      <c r="E24" s="3">
        <v>1754685</v>
      </c>
      <c r="F24" s="3">
        <v>265425</v>
      </c>
      <c r="G24" s="3">
        <v>24787893</v>
      </c>
      <c r="H24" s="13">
        <f t="shared" si="0"/>
        <v>247878.93</v>
      </c>
      <c r="I24" s="22"/>
      <c r="J24" s="27"/>
      <c r="L24" s="2">
        <v>3</v>
      </c>
      <c r="M24" s="4">
        <v>44166</v>
      </c>
      <c r="N24" s="3">
        <v>1020110</v>
      </c>
      <c r="O24" s="3">
        <v>734585</v>
      </c>
      <c r="P24" s="3">
        <v>285525</v>
      </c>
      <c r="Q24" s="3">
        <v>27817993</v>
      </c>
      <c r="R24" s="13">
        <f t="shared" si="1"/>
        <v>278179.93</v>
      </c>
    </row>
    <row r="25" spans="2:18" ht="15">
      <c r="B25" s="2">
        <v>4</v>
      </c>
      <c r="C25" s="4">
        <v>44531</v>
      </c>
      <c r="D25" s="3">
        <v>2020110</v>
      </c>
      <c r="E25" s="3">
        <v>1772232</v>
      </c>
      <c r="F25" s="3">
        <v>247878</v>
      </c>
      <c r="G25" s="3">
        <v>23015661</v>
      </c>
      <c r="H25" s="13">
        <f t="shared" si="0"/>
        <v>230156.61000000002</v>
      </c>
      <c r="I25" s="22"/>
      <c r="J25" s="27"/>
      <c r="L25" s="2">
        <v>4</v>
      </c>
      <c r="M25" s="4">
        <v>44531</v>
      </c>
      <c r="N25" s="3">
        <v>1020110</v>
      </c>
      <c r="O25" s="3">
        <v>741931</v>
      </c>
      <c r="P25" s="3">
        <v>278179</v>
      </c>
      <c r="Q25" s="3">
        <v>27076062</v>
      </c>
      <c r="R25" s="13">
        <f t="shared" si="1"/>
        <v>270760.62</v>
      </c>
    </row>
    <row r="26" spans="2:18" ht="15">
      <c r="B26" s="2">
        <v>5</v>
      </c>
      <c r="C26" s="4">
        <v>44896</v>
      </c>
      <c r="D26" s="3">
        <v>2020110</v>
      </c>
      <c r="E26" s="3">
        <v>1789954</v>
      </c>
      <c r="F26" s="3">
        <v>230156</v>
      </c>
      <c r="G26" s="3">
        <v>21225707</v>
      </c>
      <c r="H26" s="13">
        <f t="shared" si="0"/>
        <v>212257.07</v>
      </c>
      <c r="I26" s="22"/>
      <c r="J26" s="27"/>
      <c r="L26" s="2">
        <v>5</v>
      </c>
      <c r="M26" s="4">
        <v>44896</v>
      </c>
      <c r="N26" s="3">
        <v>1020110</v>
      </c>
      <c r="O26" s="3">
        <v>749350</v>
      </c>
      <c r="P26" s="3">
        <v>270760</v>
      </c>
      <c r="Q26" s="3">
        <v>26326712</v>
      </c>
      <c r="R26" s="13">
        <f t="shared" si="1"/>
        <v>263267.12</v>
      </c>
    </row>
    <row r="27" spans="2:18" ht="15">
      <c r="B27" s="2">
        <v>6</v>
      </c>
      <c r="C27" s="4">
        <v>45261</v>
      </c>
      <c r="D27" s="3">
        <v>2020110</v>
      </c>
      <c r="E27" s="3">
        <v>1807853</v>
      </c>
      <c r="F27" s="3">
        <v>212257</v>
      </c>
      <c r="G27" s="3">
        <v>19417854</v>
      </c>
      <c r="H27" s="13">
        <f t="shared" si="0"/>
        <v>194178.54</v>
      </c>
      <c r="I27" s="22"/>
      <c r="J27" s="27"/>
      <c r="L27" s="2">
        <v>6</v>
      </c>
      <c r="M27" s="4">
        <v>45261</v>
      </c>
      <c r="N27" s="3">
        <v>1020110</v>
      </c>
      <c r="O27" s="3">
        <v>756843</v>
      </c>
      <c r="P27" s="3">
        <v>263267</v>
      </c>
      <c r="Q27" s="3">
        <v>25569869</v>
      </c>
      <c r="R27" s="13">
        <f t="shared" si="1"/>
        <v>255698.69</v>
      </c>
    </row>
    <row r="28" spans="2:18" ht="15">
      <c r="B28" s="2">
        <v>7</v>
      </c>
      <c r="C28" s="4">
        <v>45627</v>
      </c>
      <c r="D28" s="3">
        <v>2020110</v>
      </c>
      <c r="E28" s="3">
        <v>1825932</v>
      </c>
      <c r="F28" s="3">
        <v>194178</v>
      </c>
      <c r="G28" s="3">
        <v>17591922</v>
      </c>
      <c r="H28" s="13">
        <f t="shared" si="0"/>
        <v>175919.22</v>
      </c>
      <c r="I28" s="22"/>
      <c r="J28" s="27"/>
      <c r="L28" s="2">
        <v>7</v>
      </c>
      <c r="M28" s="4">
        <v>45627</v>
      </c>
      <c r="N28" s="3">
        <v>1020110</v>
      </c>
      <c r="O28" s="3">
        <v>764412</v>
      </c>
      <c r="P28" s="3">
        <v>255698</v>
      </c>
      <c r="Q28" s="3">
        <v>24805457</v>
      </c>
      <c r="R28" s="13">
        <f t="shared" si="1"/>
        <v>248054.57</v>
      </c>
    </row>
    <row r="29" spans="2:18" ht="15">
      <c r="B29" s="2">
        <v>8</v>
      </c>
      <c r="C29" s="4">
        <v>45992</v>
      </c>
      <c r="D29" s="3">
        <v>2020110</v>
      </c>
      <c r="E29" s="3">
        <v>1844191</v>
      </c>
      <c r="F29" s="3">
        <v>175919</v>
      </c>
      <c r="G29" s="3">
        <v>15747731</v>
      </c>
      <c r="H29" s="13">
        <f t="shared" si="0"/>
        <v>157477.31</v>
      </c>
      <c r="I29" s="22"/>
      <c r="J29" s="27"/>
      <c r="L29" s="2">
        <v>8</v>
      </c>
      <c r="M29" s="4">
        <v>45992</v>
      </c>
      <c r="N29" s="3">
        <v>1020110</v>
      </c>
      <c r="O29" s="3">
        <v>772056</v>
      </c>
      <c r="P29" s="3">
        <v>248054</v>
      </c>
      <c r="Q29" s="3">
        <v>24033401</v>
      </c>
      <c r="R29" s="13">
        <f t="shared" si="1"/>
        <v>240334.01</v>
      </c>
    </row>
    <row r="30" spans="2:18" ht="15">
      <c r="B30" s="2">
        <v>9</v>
      </c>
      <c r="C30" s="4">
        <v>46357</v>
      </c>
      <c r="D30" s="3">
        <v>2020110</v>
      </c>
      <c r="E30" s="3">
        <v>1862633</v>
      </c>
      <c r="F30" s="3">
        <v>157477</v>
      </c>
      <c r="G30" s="3">
        <v>13885098</v>
      </c>
      <c r="H30" s="13">
        <f t="shared" si="0"/>
        <v>138850.98000000001</v>
      </c>
      <c r="I30" s="22"/>
      <c r="J30" s="27"/>
      <c r="L30" s="2">
        <v>9</v>
      </c>
      <c r="M30" s="4">
        <v>46357</v>
      </c>
      <c r="N30" s="3">
        <v>1020110</v>
      </c>
      <c r="O30" s="3">
        <v>779776</v>
      </c>
      <c r="P30" s="3">
        <v>240334</v>
      </c>
      <c r="Q30" s="3">
        <v>23253625</v>
      </c>
      <c r="R30" s="13">
        <f t="shared" si="1"/>
        <v>232536.25</v>
      </c>
    </row>
    <row r="31" spans="2:18" ht="15.75" thickBot="1">
      <c r="B31" s="6">
        <v>10</v>
      </c>
      <c r="C31" s="7">
        <v>46722</v>
      </c>
      <c r="D31" s="8">
        <v>2020110</v>
      </c>
      <c r="E31" s="8">
        <v>1881260</v>
      </c>
      <c r="F31" s="8">
        <v>138850</v>
      </c>
      <c r="G31" s="8">
        <v>12003838</v>
      </c>
      <c r="H31" s="14">
        <f t="shared" si="0"/>
        <v>120038.38</v>
      </c>
      <c r="I31" s="22"/>
      <c r="J31" s="27"/>
      <c r="L31" s="6">
        <v>10</v>
      </c>
      <c r="M31" s="7">
        <v>46722</v>
      </c>
      <c r="N31" s="8">
        <v>1020110</v>
      </c>
      <c r="O31" s="8">
        <v>787574</v>
      </c>
      <c r="P31" s="8">
        <v>232536</v>
      </c>
      <c r="Q31" s="8">
        <v>22466051</v>
      </c>
      <c r="R31" s="14">
        <f t="shared" si="1"/>
        <v>224660.51</v>
      </c>
    </row>
    <row r="32" spans="2:18">
      <c r="B32" s="2">
        <v>11</v>
      </c>
      <c r="C32" s="4">
        <v>47088</v>
      </c>
      <c r="D32" s="3">
        <v>1020110</v>
      </c>
      <c r="E32" s="3">
        <v>900072</v>
      </c>
      <c r="F32" s="3">
        <v>120038</v>
      </c>
      <c r="G32" s="3">
        <v>11103766</v>
      </c>
      <c r="L32" s="2">
        <v>11</v>
      </c>
      <c r="M32" s="4">
        <v>47088</v>
      </c>
      <c r="N32" s="3">
        <v>11020110</v>
      </c>
      <c r="O32" s="3">
        <v>10795450</v>
      </c>
      <c r="P32" s="3">
        <v>224660</v>
      </c>
      <c r="Q32" s="3">
        <v>11670601</v>
      </c>
    </row>
    <row r="33" spans="2:17">
      <c r="B33" s="2">
        <v>12</v>
      </c>
      <c r="C33" s="4">
        <v>47453</v>
      </c>
      <c r="D33" s="3">
        <v>1020110</v>
      </c>
      <c r="E33" s="3">
        <v>909073</v>
      </c>
      <c r="F33" s="3">
        <v>111037</v>
      </c>
      <c r="G33" s="3">
        <v>10194693</v>
      </c>
      <c r="L33" s="2">
        <v>12</v>
      </c>
      <c r="M33" s="4">
        <v>47453</v>
      </c>
      <c r="N33" s="3">
        <v>1020110</v>
      </c>
      <c r="O33" s="3">
        <v>903404</v>
      </c>
      <c r="P33" s="3">
        <v>116706</v>
      </c>
      <c r="Q33" s="3">
        <v>10767197</v>
      </c>
    </row>
    <row r="34" spans="2:17">
      <c r="B34" s="2">
        <v>13</v>
      </c>
      <c r="C34" s="4">
        <v>47818</v>
      </c>
      <c r="D34" s="3">
        <v>1020110</v>
      </c>
      <c r="E34" s="3">
        <v>918164</v>
      </c>
      <c r="F34" s="3">
        <v>101946</v>
      </c>
      <c r="G34" s="3">
        <v>9276529</v>
      </c>
      <c r="L34" s="2">
        <v>13</v>
      </c>
      <c r="M34" s="4">
        <v>47818</v>
      </c>
      <c r="N34" s="3">
        <v>1020110</v>
      </c>
      <c r="O34" s="3">
        <v>912439</v>
      </c>
      <c r="P34" s="3">
        <v>107671</v>
      </c>
      <c r="Q34" s="3">
        <v>9854758</v>
      </c>
    </row>
    <row r="35" spans="2:17">
      <c r="B35" s="2">
        <v>14</v>
      </c>
      <c r="C35" s="4">
        <v>48183</v>
      </c>
      <c r="D35" s="3">
        <v>1020110</v>
      </c>
      <c r="E35" s="3">
        <v>927345</v>
      </c>
      <c r="F35" s="3">
        <v>92765</v>
      </c>
      <c r="G35" s="3">
        <v>8349184</v>
      </c>
      <c r="L35" s="2">
        <v>14</v>
      </c>
      <c r="M35" s="4">
        <v>48183</v>
      </c>
      <c r="N35" s="3">
        <v>1020110</v>
      </c>
      <c r="O35" s="3">
        <v>921563</v>
      </c>
      <c r="P35" s="3">
        <v>98547</v>
      </c>
      <c r="Q35" s="3">
        <v>8933195</v>
      </c>
    </row>
    <row r="36" spans="2:17">
      <c r="B36" s="2">
        <v>15</v>
      </c>
      <c r="C36" s="4">
        <v>48549</v>
      </c>
      <c r="D36" s="3">
        <v>1020110</v>
      </c>
      <c r="E36" s="3">
        <v>936619</v>
      </c>
      <c r="F36" s="3">
        <v>83491</v>
      </c>
      <c r="G36" s="3">
        <v>7412565</v>
      </c>
      <c r="L36" s="2">
        <v>15</v>
      </c>
      <c r="M36" s="4">
        <v>48549</v>
      </c>
      <c r="N36" s="3">
        <v>1020110</v>
      </c>
      <c r="O36" s="3">
        <v>930779</v>
      </c>
      <c r="P36" s="3">
        <v>89331</v>
      </c>
      <c r="Q36" s="3">
        <v>8002416</v>
      </c>
    </row>
    <row r="37" spans="2:17">
      <c r="B37" s="2">
        <v>16</v>
      </c>
      <c r="C37" s="4">
        <v>48914</v>
      </c>
      <c r="D37" s="3">
        <v>1020110</v>
      </c>
      <c r="E37" s="3">
        <v>945985</v>
      </c>
      <c r="F37" s="3">
        <v>74125</v>
      </c>
      <c r="G37" s="3">
        <v>6466580</v>
      </c>
      <c r="L37" s="2">
        <v>16</v>
      </c>
      <c r="M37" s="4">
        <v>48914</v>
      </c>
      <c r="N37" s="3">
        <v>1020110</v>
      </c>
      <c r="O37" s="3">
        <v>940086</v>
      </c>
      <c r="P37" s="3">
        <v>80024</v>
      </c>
      <c r="Q37" s="3">
        <v>7062330</v>
      </c>
    </row>
    <row r="38" spans="2:17">
      <c r="B38" s="2">
        <v>17</v>
      </c>
      <c r="C38" s="4">
        <v>49279</v>
      </c>
      <c r="D38" s="3">
        <v>1020110</v>
      </c>
      <c r="E38" s="3">
        <v>955445</v>
      </c>
      <c r="F38" s="3">
        <v>64665</v>
      </c>
      <c r="G38" s="3">
        <v>5511135</v>
      </c>
      <c r="L38" s="2">
        <v>17</v>
      </c>
      <c r="M38" s="4">
        <v>49279</v>
      </c>
      <c r="N38" s="3">
        <v>1020110</v>
      </c>
      <c r="O38" s="3">
        <v>949487</v>
      </c>
      <c r="P38" s="3">
        <v>70623</v>
      </c>
      <c r="Q38" s="3">
        <v>6112843</v>
      </c>
    </row>
    <row r="39" spans="2:17">
      <c r="B39" s="2">
        <v>18</v>
      </c>
      <c r="C39" s="4">
        <v>49644</v>
      </c>
      <c r="D39" s="3">
        <v>1020110</v>
      </c>
      <c r="E39" s="3">
        <v>964999</v>
      </c>
      <c r="F39" s="3">
        <v>55111</v>
      </c>
      <c r="G39" s="3">
        <v>4546136</v>
      </c>
      <c r="L39" s="2">
        <v>18</v>
      </c>
      <c r="M39" s="4">
        <v>49644</v>
      </c>
      <c r="N39" s="3">
        <v>1020110</v>
      </c>
      <c r="O39" s="3">
        <v>958982</v>
      </c>
      <c r="P39" s="3">
        <v>61128</v>
      </c>
      <c r="Q39" s="3">
        <v>5153861</v>
      </c>
    </row>
    <row r="40" spans="2:17">
      <c r="B40" s="2">
        <v>19</v>
      </c>
      <c r="C40" s="4">
        <v>50010</v>
      </c>
      <c r="D40" s="3">
        <v>1020110</v>
      </c>
      <c r="E40" s="3">
        <v>974649</v>
      </c>
      <c r="F40" s="3">
        <v>45461</v>
      </c>
      <c r="G40" s="3">
        <v>3571487</v>
      </c>
      <c r="L40" s="2">
        <v>19</v>
      </c>
      <c r="M40" s="4">
        <v>50010</v>
      </c>
      <c r="N40" s="3">
        <v>1020110</v>
      </c>
      <c r="O40" s="3">
        <v>968572</v>
      </c>
      <c r="P40" s="3">
        <v>51538</v>
      </c>
      <c r="Q40" s="3">
        <v>4185289</v>
      </c>
    </row>
    <row r="41" spans="2:17">
      <c r="B41" s="2">
        <v>20</v>
      </c>
      <c r="C41" s="4">
        <v>50375</v>
      </c>
      <c r="D41" s="3">
        <v>1020110</v>
      </c>
      <c r="E41" s="3">
        <v>984396</v>
      </c>
      <c r="F41" s="3">
        <v>35714</v>
      </c>
      <c r="G41" s="3">
        <v>2587091</v>
      </c>
      <c r="L41" s="2">
        <v>20</v>
      </c>
      <c r="M41" s="4">
        <v>50375</v>
      </c>
      <c r="N41" s="3">
        <v>1020110</v>
      </c>
      <c r="O41" s="3">
        <v>978258</v>
      </c>
      <c r="P41" s="3">
        <v>41852</v>
      </c>
      <c r="Q41" s="3">
        <v>3207031</v>
      </c>
    </row>
    <row r="42" spans="2:17">
      <c r="B42" s="2">
        <v>21</v>
      </c>
      <c r="C42" s="4">
        <v>50740</v>
      </c>
      <c r="D42" s="3">
        <v>1020110</v>
      </c>
      <c r="E42" s="3">
        <v>994240</v>
      </c>
      <c r="F42" s="3">
        <v>25870</v>
      </c>
      <c r="G42" s="3">
        <v>1592851</v>
      </c>
      <c r="L42" s="2">
        <v>21</v>
      </c>
      <c r="M42" s="4">
        <v>50740</v>
      </c>
      <c r="N42" s="3">
        <v>1020110</v>
      </c>
      <c r="O42" s="3">
        <v>988040</v>
      </c>
      <c r="P42" s="3">
        <v>32070</v>
      </c>
      <c r="Q42" s="3">
        <v>2218991</v>
      </c>
    </row>
    <row r="43" spans="2:17">
      <c r="B43" s="2">
        <v>22</v>
      </c>
      <c r="C43" s="4">
        <v>51105</v>
      </c>
      <c r="D43" s="3">
        <v>1020110</v>
      </c>
      <c r="E43" s="3">
        <v>1004182</v>
      </c>
      <c r="F43" s="3">
        <v>15928</v>
      </c>
      <c r="G43" s="3">
        <v>588669</v>
      </c>
      <c r="L43" s="2">
        <v>22</v>
      </c>
      <c r="M43" s="4">
        <v>51105</v>
      </c>
      <c r="N43" s="3">
        <v>1020110</v>
      </c>
      <c r="O43" s="3">
        <v>997921</v>
      </c>
      <c r="P43" s="3">
        <v>22189</v>
      </c>
      <c r="Q43" s="3">
        <v>1221070</v>
      </c>
    </row>
    <row r="44" spans="2:17">
      <c r="B44" s="2">
        <v>23</v>
      </c>
      <c r="C44" s="4">
        <v>51471</v>
      </c>
      <c r="D44" s="3">
        <v>594555</v>
      </c>
      <c r="E44" s="3">
        <v>588669</v>
      </c>
      <c r="F44" s="3">
        <v>5886</v>
      </c>
      <c r="G44" s="2">
        <v>0</v>
      </c>
      <c r="L44" s="2">
        <v>23</v>
      </c>
      <c r="M44" s="4">
        <v>51471</v>
      </c>
      <c r="N44" s="3">
        <v>1020110</v>
      </c>
      <c r="O44" s="3">
        <v>1007900</v>
      </c>
      <c r="P44" s="3">
        <v>12210</v>
      </c>
      <c r="Q44" s="3">
        <v>213170</v>
      </c>
    </row>
    <row r="45" spans="2:17">
      <c r="B45" s="2" t="s">
        <v>8</v>
      </c>
      <c r="C45" s="2" t="s">
        <v>8</v>
      </c>
      <c r="L45" s="2">
        <v>24</v>
      </c>
      <c r="M45" s="4">
        <v>51836</v>
      </c>
      <c r="N45" s="3">
        <v>215301</v>
      </c>
      <c r="O45" s="3">
        <v>213170</v>
      </c>
      <c r="P45" s="3">
        <v>2131</v>
      </c>
      <c r="Q45" s="2">
        <v>0</v>
      </c>
    </row>
    <row r="46" spans="2:17" ht="18.75">
      <c r="B46" s="2">
        <v>23</v>
      </c>
      <c r="C46" s="2" t="s">
        <v>23</v>
      </c>
      <c r="D46" s="3">
        <v>33036975</v>
      </c>
      <c r="E46" s="3">
        <v>30000000</v>
      </c>
      <c r="F46" s="3">
        <v>3036975</v>
      </c>
      <c r="G46" s="2">
        <v>0</v>
      </c>
      <c r="L46" s="2" t="s">
        <v>8</v>
      </c>
      <c r="M46" s="2" t="s">
        <v>8</v>
      </c>
    </row>
    <row r="47" spans="2:17" ht="18.75">
      <c r="L47" s="2">
        <v>24</v>
      </c>
      <c r="M47" s="2" t="s">
        <v>23</v>
      </c>
      <c r="N47" s="3">
        <v>33677831</v>
      </c>
      <c r="O47" s="3">
        <v>30000000</v>
      </c>
      <c r="P47" s="3">
        <v>3677831</v>
      </c>
      <c r="Q47" s="2">
        <v>0</v>
      </c>
    </row>
  </sheetData>
  <mergeCells count="12">
    <mergeCell ref="C9:E9"/>
    <mergeCell ref="M9:O9"/>
    <mergeCell ref="D1:G1"/>
    <mergeCell ref="H1:R1"/>
    <mergeCell ref="D2:G2"/>
    <mergeCell ref="H2:R2"/>
    <mergeCell ref="C6:E6"/>
    <mergeCell ref="C7:E7"/>
    <mergeCell ref="B3:H4"/>
    <mergeCell ref="L3:R4"/>
    <mergeCell ref="M6:O6"/>
    <mergeCell ref="M7:O7"/>
  </mergeCells>
  <phoneticPr fontId="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466A47-EF21-40D0-B3D1-CE9C8F3B0AD2}">
  <dimension ref="B1:R47"/>
  <sheetViews>
    <sheetView workbookViewId="0">
      <pane xSplit="3" ySplit="21" topLeftCell="D22" activePane="bottomRight" state="frozen"/>
      <selection pane="topRight" activeCell="D1" sqref="D1"/>
      <selection pane="bottomLeft" activeCell="A11" sqref="A11"/>
      <selection pane="bottomRight" activeCell="L3" sqref="L3:R4"/>
    </sheetView>
  </sheetViews>
  <sheetFormatPr defaultRowHeight="14.25"/>
  <cols>
    <col min="1" max="1" width="2.875" style="2" customWidth="1"/>
    <col min="2" max="2" width="21.25" style="2" customWidth="1"/>
    <col min="3" max="3" width="14.125" style="2" bestFit="1" customWidth="1"/>
    <col min="4" max="5" width="10.625" style="2" bestFit="1" customWidth="1"/>
    <col min="6" max="6" width="9.5" style="2" bestFit="1" customWidth="1"/>
    <col min="7" max="7" width="10.625" style="2" bestFit="1" customWidth="1"/>
    <col min="8" max="8" width="15.25" style="2" bestFit="1" customWidth="1"/>
    <col min="9" max="9" width="2.625" style="2" customWidth="1"/>
    <col min="10" max="10" width="2.625" style="24" customWidth="1"/>
    <col min="11" max="11" width="2.625" style="2" customWidth="1"/>
    <col min="12" max="12" width="21.625" style="2" customWidth="1"/>
    <col min="13" max="13" width="12.5" style="2" customWidth="1"/>
    <col min="14" max="15" width="10.625" style="2" bestFit="1" customWidth="1"/>
    <col min="16" max="16" width="9.5" style="2" bestFit="1" customWidth="1"/>
    <col min="17" max="17" width="10.625" style="2" bestFit="1" customWidth="1"/>
    <col min="18" max="18" width="15.25" style="2" bestFit="1" customWidth="1"/>
    <col min="19" max="16384" width="9" style="2"/>
  </cols>
  <sheetData>
    <row r="1" spans="2:18" ht="33">
      <c r="C1" s="1"/>
      <c r="D1" s="38">
        <v>3000</v>
      </c>
      <c r="E1" s="38"/>
      <c r="F1" s="38"/>
      <c r="G1" s="38"/>
      <c r="H1" s="39" t="s">
        <v>24</v>
      </c>
      <c r="I1" s="39"/>
      <c r="J1" s="39"/>
      <c r="K1" s="39"/>
      <c r="L1" s="39"/>
      <c r="M1" s="39"/>
      <c r="N1" s="39"/>
      <c r="O1" s="39"/>
      <c r="P1" s="39"/>
      <c r="Q1" s="39"/>
      <c r="R1" s="39"/>
    </row>
    <row r="2" spans="2:18" ht="33.75" thickBot="1">
      <c r="C2" s="1"/>
      <c r="D2" s="40" t="s">
        <v>12</v>
      </c>
      <c r="E2" s="40"/>
      <c r="F2" s="40"/>
      <c r="G2" s="40"/>
      <c r="H2" s="41">
        <v>5.0000000000000001E-3</v>
      </c>
      <c r="I2" s="41"/>
      <c r="J2" s="41"/>
      <c r="K2" s="41"/>
      <c r="L2" s="41"/>
      <c r="M2" s="41"/>
      <c r="N2" s="41"/>
      <c r="O2" s="41"/>
      <c r="P2" s="41"/>
      <c r="Q2" s="41"/>
      <c r="R2" s="41"/>
    </row>
    <row r="3" spans="2:18" ht="18.75" customHeight="1">
      <c r="B3" s="42" t="s">
        <v>27</v>
      </c>
      <c r="C3" s="43"/>
      <c r="D3" s="43"/>
      <c r="E3" s="43"/>
      <c r="F3" s="43"/>
      <c r="G3" s="43"/>
      <c r="H3" s="44"/>
      <c r="L3" s="42" t="s">
        <v>42</v>
      </c>
      <c r="M3" s="43"/>
      <c r="N3" s="43"/>
      <c r="O3" s="43"/>
      <c r="P3" s="43"/>
      <c r="Q3" s="43"/>
      <c r="R3" s="44"/>
    </row>
    <row r="4" spans="2:18" ht="15" thickBot="1">
      <c r="B4" s="45"/>
      <c r="C4" s="46"/>
      <c r="D4" s="46"/>
      <c r="E4" s="46"/>
      <c r="F4" s="46"/>
      <c r="G4" s="46"/>
      <c r="H4" s="47"/>
      <c r="L4" s="45"/>
      <c r="M4" s="46"/>
      <c r="N4" s="46"/>
      <c r="O4" s="46"/>
      <c r="P4" s="46"/>
      <c r="Q4" s="46"/>
      <c r="R4" s="47"/>
    </row>
    <row r="5" spans="2:18">
      <c r="E5" s="9" t="s">
        <v>28</v>
      </c>
      <c r="O5" s="9" t="s">
        <v>28</v>
      </c>
    </row>
    <row r="6" spans="2:18" ht="26.25">
      <c r="B6" s="10" t="s">
        <v>29</v>
      </c>
      <c r="C6" s="35">
        <f>F16-F17</f>
        <v>1275349</v>
      </c>
      <c r="D6" s="35"/>
      <c r="E6" s="35"/>
      <c r="F6" s="15" t="s">
        <v>35</v>
      </c>
      <c r="G6" s="17">
        <f>B17</f>
        <v>23</v>
      </c>
      <c r="H6" s="16" t="s">
        <v>36</v>
      </c>
      <c r="L6" s="10" t="s">
        <v>29</v>
      </c>
      <c r="M6" s="35">
        <f>P16-P17</f>
        <v>972310</v>
      </c>
      <c r="N6" s="35"/>
      <c r="O6" s="35"/>
      <c r="P6" s="15" t="s">
        <v>35</v>
      </c>
      <c r="Q6" s="17">
        <f>L17</f>
        <v>24</v>
      </c>
      <c r="R6" s="16" t="s">
        <v>36</v>
      </c>
    </row>
    <row r="7" spans="2:18" ht="20.25">
      <c r="B7" s="10" t="s">
        <v>30</v>
      </c>
      <c r="C7" s="36">
        <f>SUM(H22:H31)</f>
        <v>1992507.7300000002</v>
      </c>
      <c r="D7" s="36"/>
      <c r="E7" s="36"/>
      <c r="L7" s="10" t="s">
        <v>30</v>
      </c>
      <c r="M7" s="36">
        <f>SUM(R22:R31)</f>
        <v>2560890.8500000006</v>
      </c>
      <c r="N7" s="36"/>
      <c r="O7" s="36"/>
    </row>
    <row r="9" spans="2:18" ht="20.25">
      <c r="B9" s="11" t="s">
        <v>31</v>
      </c>
      <c r="C9" s="37">
        <f>SUM(C6:E8)</f>
        <v>3267856.7300000004</v>
      </c>
      <c r="D9" s="37"/>
      <c r="E9" s="37"/>
      <c r="L9" s="11" t="s">
        <v>31</v>
      </c>
      <c r="M9" s="37">
        <f>SUM(M6:O8)</f>
        <v>3533200.8500000006</v>
      </c>
      <c r="N9" s="37"/>
      <c r="O9" s="37"/>
    </row>
    <row r="11" spans="2:18" ht="18">
      <c r="B11" s="9" t="s">
        <v>39</v>
      </c>
      <c r="C11" s="31">
        <f>C6/G6</f>
        <v>55449.956521739128</v>
      </c>
      <c r="D11" s="9" t="s">
        <v>37</v>
      </c>
      <c r="I11" s="19"/>
      <c r="L11" s="9" t="s">
        <v>39</v>
      </c>
      <c r="M11" s="31">
        <f>M6/Q6</f>
        <v>40512.916666666664</v>
      </c>
      <c r="N11" s="9" t="s">
        <v>37</v>
      </c>
    </row>
    <row r="12" spans="2:18" ht="18">
      <c r="B12" s="9" t="s">
        <v>40</v>
      </c>
      <c r="C12" s="31">
        <f>AVERAGE(H22:H31)</f>
        <v>199250.77300000002</v>
      </c>
      <c r="D12" s="9" t="s">
        <v>38</v>
      </c>
      <c r="I12" s="19"/>
      <c r="L12" s="9" t="s">
        <v>40</v>
      </c>
      <c r="M12" s="31">
        <f>AVERAGE(R22:R31)</f>
        <v>256089.08500000005</v>
      </c>
      <c r="N12" s="9" t="s">
        <v>38</v>
      </c>
    </row>
    <row r="13" spans="2:18" ht="18">
      <c r="B13" s="32" t="s">
        <v>41</v>
      </c>
      <c r="C13" s="33">
        <f>SUM(C11:C12)</f>
        <v>254700.72952173915</v>
      </c>
      <c r="D13" s="34" t="s">
        <v>38</v>
      </c>
      <c r="I13" s="19"/>
      <c r="L13" s="32" t="s">
        <v>41</v>
      </c>
      <c r="M13" s="33">
        <f>SUM(M11:M12)</f>
        <v>296602.00166666671</v>
      </c>
      <c r="N13" s="34" t="s">
        <v>38</v>
      </c>
    </row>
    <row r="14" spans="2:18" s="28" customFormat="1">
      <c r="J14" s="30"/>
    </row>
    <row r="15" spans="2:18">
      <c r="B15" s="9" t="s">
        <v>0</v>
      </c>
      <c r="C15" s="9" t="s">
        <v>1</v>
      </c>
      <c r="D15" s="9" t="s">
        <v>2</v>
      </c>
      <c r="E15" s="9" t="s">
        <v>3</v>
      </c>
      <c r="F15" s="9" t="s">
        <v>4</v>
      </c>
      <c r="G15" s="9" t="s">
        <v>5</v>
      </c>
      <c r="L15" s="9" t="s">
        <v>0</v>
      </c>
      <c r="M15" s="9" t="s">
        <v>1</v>
      </c>
      <c r="N15" s="9" t="s">
        <v>2</v>
      </c>
      <c r="O15" s="9" t="s">
        <v>3</v>
      </c>
      <c r="P15" s="9" t="s">
        <v>4</v>
      </c>
      <c r="Q15" s="9" t="s">
        <v>5</v>
      </c>
    </row>
    <row r="16" spans="2:18">
      <c r="B16" s="2">
        <v>35</v>
      </c>
      <c r="C16" s="9" t="s">
        <v>6</v>
      </c>
      <c r="D16" s="3">
        <v>32776253</v>
      </c>
      <c r="E16" s="3">
        <v>30000000</v>
      </c>
      <c r="F16" s="3">
        <v>2776253</v>
      </c>
      <c r="G16" s="2">
        <v>0</v>
      </c>
      <c r="L16" s="2">
        <v>35</v>
      </c>
      <c r="M16" s="9" t="s">
        <v>6</v>
      </c>
      <c r="N16" s="3">
        <v>32776253</v>
      </c>
      <c r="O16" s="3">
        <v>30000000</v>
      </c>
      <c r="P16" s="3">
        <v>2776253</v>
      </c>
      <c r="Q16" s="2">
        <v>0</v>
      </c>
    </row>
    <row r="17" spans="2:18">
      <c r="B17" s="2">
        <v>23</v>
      </c>
      <c r="C17" s="9" t="s">
        <v>7</v>
      </c>
      <c r="D17" s="3">
        <v>31500904</v>
      </c>
      <c r="E17" s="3">
        <v>30000000</v>
      </c>
      <c r="F17" s="3">
        <v>1500904</v>
      </c>
      <c r="G17" s="2">
        <v>0</v>
      </c>
      <c r="L17" s="2">
        <v>24</v>
      </c>
      <c r="M17" s="9" t="s">
        <v>7</v>
      </c>
      <c r="N17" s="3">
        <v>31803943</v>
      </c>
      <c r="O17" s="3">
        <v>30000000</v>
      </c>
      <c r="P17" s="3">
        <v>1803943</v>
      </c>
      <c r="Q17" s="2">
        <v>0</v>
      </c>
    </row>
    <row r="18" spans="2:18">
      <c r="B18" s="2" t="s">
        <v>8</v>
      </c>
      <c r="C18" s="2" t="s">
        <v>8</v>
      </c>
      <c r="L18" s="2" t="s">
        <v>8</v>
      </c>
      <c r="M18" s="2" t="s">
        <v>8</v>
      </c>
    </row>
    <row r="19" spans="2:18">
      <c r="B19" s="2">
        <v>12</v>
      </c>
      <c r="C19" s="9" t="s">
        <v>9</v>
      </c>
      <c r="D19" s="3">
        <v>1275349</v>
      </c>
      <c r="E19" s="2">
        <v>0</v>
      </c>
      <c r="F19" s="3">
        <v>1275349</v>
      </c>
      <c r="G19" s="2">
        <v>0</v>
      </c>
      <c r="L19" s="2">
        <v>11</v>
      </c>
      <c r="M19" s="9" t="s">
        <v>9</v>
      </c>
      <c r="N19" s="3">
        <v>972310</v>
      </c>
      <c r="O19" s="2">
        <v>0</v>
      </c>
      <c r="P19" s="3">
        <v>972310</v>
      </c>
      <c r="Q19" s="2">
        <v>0</v>
      </c>
    </row>
    <row r="20" spans="2:18" ht="15" thickBot="1"/>
    <row r="21" spans="2:18" ht="18">
      <c r="B21" s="2" t="s">
        <v>32</v>
      </c>
      <c r="C21" s="9" t="s">
        <v>33</v>
      </c>
      <c r="D21" s="9" t="s">
        <v>10</v>
      </c>
      <c r="E21" s="9" t="s">
        <v>3</v>
      </c>
      <c r="F21" s="9" t="s">
        <v>4</v>
      </c>
      <c r="G21" s="9" t="s">
        <v>5</v>
      </c>
      <c r="H21" s="12" t="s">
        <v>34</v>
      </c>
      <c r="L21" s="2" t="s">
        <v>32</v>
      </c>
      <c r="M21" s="9" t="s">
        <v>33</v>
      </c>
      <c r="N21" s="9" t="s">
        <v>10</v>
      </c>
      <c r="O21" s="9" t="s">
        <v>3</v>
      </c>
      <c r="P21" s="9" t="s">
        <v>4</v>
      </c>
      <c r="Q21" s="9" t="s">
        <v>5</v>
      </c>
      <c r="R21" s="12" t="s">
        <v>34</v>
      </c>
    </row>
    <row r="22" spans="2:18" ht="15">
      <c r="B22" s="2">
        <v>1</v>
      </c>
      <c r="C22" s="4">
        <v>43435</v>
      </c>
      <c r="D22" s="3">
        <v>1936464</v>
      </c>
      <c r="E22" s="3">
        <v>1786464</v>
      </c>
      <c r="F22" s="3">
        <v>150000</v>
      </c>
      <c r="G22" s="3">
        <v>28213536</v>
      </c>
      <c r="H22" s="13">
        <f>G22*0.01</f>
        <v>282135.36</v>
      </c>
      <c r="L22" s="2">
        <v>1</v>
      </c>
      <c r="M22" s="4">
        <v>43435</v>
      </c>
      <c r="N22" s="3">
        <v>936464</v>
      </c>
      <c r="O22" s="3">
        <v>786464</v>
      </c>
      <c r="P22" s="3">
        <v>150000</v>
      </c>
      <c r="Q22" s="3">
        <v>29213536</v>
      </c>
      <c r="R22" s="13">
        <f>Q22*0.01</f>
        <v>292135.36</v>
      </c>
    </row>
    <row r="23" spans="2:18" ht="15">
      <c r="B23" s="2">
        <v>2</v>
      </c>
      <c r="C23" s="4">
        <v>43800</v>
      </c>
      <c r="D23" s="3">
        <v>1936464</v>
      </c>
      <c r="E23" s="3">
        <v>1795397</v>
      </c>
      <c r="F23" s="3">
        <v>141067</v>
      </c>
      <c r="G23" s="3">
        <v>26418139</v>
      </c>
      <c r="H23" s="13">
        <f t="shared" ref="H23:H31" si="0">G23*0.01</f>
        <v>264181.39</v>
      </c>
      <c r="L23" s="2">
        <v>2</v>
      </c>
      <c r="M23" s="4">
        <v>43800</v>
      </c>
      <c r="N23" s="3">
        <v>936464</v>
      </c>
      <c r="O23" s="3">
        <v>790397</v>
      </c>
      <c r="P23" s="3">
        <v>146067</v>
      </c>
      <c r="Q23" s="3">
        <v>28423139</v>
      </c>
      <c r="R23" s="13">
        <f t="shared" ref="R23:R31" si="1">Q23*0.01</f>
        <v>284231.39</v>
      </c>
    </row>
    <row r="24" spans="2:18" ht="15">
      <c r="B24" s="2">
        <v>3</v>
      </c>
      <c r="C24" s="4">
        <v>44166</v>
      </c>
      <c r="D24" s="3">
        <v>1936464</v>
      </c>
      <c r="E24" s="3">
        <v>1804374</v>
      </c>
      <c r="F24" s="3">
        <v>132090</v>
      </c>
      <c r="G24" s="3">
        <v>24613765</v>
      </c>
      <c r="H24" s="13">
        <f t="shared" si="0"/>
        <v>246137.65</v>
      </c>
      <c r="L24" s="2">
        <v>3</v>
      </c>
      <c r="M24" s="4">
        <v>44166</v>
      </c>
      <c r="N24" s="3">
        <v>936464</v>
      </c>
      <c r="O24" s="3">
        <v>794349</v>
      </c>
      <c r="P24" s="3">
        <v>142115</v>
      </c>
      <c r="Q24" s="3">
        <v>27628790</v>
      </c>
      <c r="R24" s="13">
        <f t="shared" si="1"/>
        <v>276287.90000000002</v>
      </c>
    </row>
    <row r="25" spans="2:18" ht="15">
      <c r="B25" s="2">
        <v>4</v>
      </c>
      <c r="C25" s="4">
        <v>44531</v>
      </c>
      <c r="D25" s="3">
        <v>1936464</v>
      </c>
      <c r="E25" s="3">
        <v>1813396</v>
      </c>
      <c r="F25" s="3">
        <v>123068</v>
      </c>
      <c r="G25" s="3">
        <v>22800369</v>
      </c>
      <c r="H25" s="13">
        <f t="shared" si="0"/>
        <v>228003.69</v>
      </c>
      <c r="L25" s="2">
        <v>4</v>
      </c>
      <c r="M25" s="4">
        <v>44531</v>
      </c>
      <c r="N25" s="3">
        <v>936464</v>
      </c>
      <c r="O25" s="3">
        <v>798321</v>
      </c>
      <c r="P25" s="3">
        <v>138143</v>
      </c>
      <c r="Q25" s="3">
        <v>26830469</v>
      </c>
      <c r="R25" s="13">
        <f t="shared" si="1"/>
        <v>268304.69</v>
      </c>
    </row>
    <row r="26" spans="2:18" ht="15">
      <c r="B26" s="2">
        <v>5</v>
      </c>
      <c r="C26" s="4">
        <v>44896</v>
      </c>
      <c r="D26" s="3">
        <v>1936464</v>
      </c>
      <c r="E26" s="3">
        <v>1822463</v>
      </c>
      <c r="F26" s="3">
        <v>114001</v>
      </c>
      <c r="G26" s="3">
        <v>20977906</v>
      </c>
      <c r="H26" s="13">
        <f t="shared" si="0"/>
        <v>209779.06</v>
      </c>
      <c r="L26" s="2">
        <v>5</v>
      </c>
      <c r="M26" s="4">
        <v>44896</v>
      </c>
      <c r="N26" s="3">
        <v>936464</v>
      </c>
      <c r="O26" s="3">
        <v>802312</v>
      </c>
      <c r="P26" s="3">
        <v>134152</v>
      </c>
      <c r="Q26" s="3">
        <v>26028157</v>
      </c>
      <c r="R26" s="13">
        <f t="shared" si="1"/>
        <v>260281.57</v>
      </c>
    </row>
    <row r="27" spans="2:18" ht="15">
      <c r="B27" s="2">
        <v>6</v>
      </c>
      <c r="C27" s="4">
        <v>45261</v>
      </c>
      <c r="D27" s="3">
        <v>1936464</v>
      </c>
      <c r="E27" s="3">
        <v>1831575</v>
      </c>
      <c r="F27" s="3">
        <v>104889</v>
      </c>
      <c r="G27" s="3">
        <v>19146331</v>
      </c>
      <c r="H27" s="13">
        <f t="shared" si="0"/>
        <v>191463.31</v>
      </c>
      <c r="L27" s="2">
        <v>6</v>
      </c>
      <c r="M27" s="4">
        <v>45261</v>
      </c>
      <c r="N27" s="3">
        <v>936464</v>
      </c>
      <c r="O27" s="3">
        <v>806324</v>
      </c>
      <c r="P27" s="3">
        <v>130140</v>
      </c>
      <c r="Q27" s="3">
        <v>25221833</v>
      </c>
      <c r="R27" s="13">
        <f t="shared" si="1"/>
        <v>252218.33000000002</v>
      </c>
    </row>
    <row r="28" spans="2:18" ht="15">
      <c r="B28" s="2">
        <v>7</v>
      </c>
      <c r="C28" s="4">
        <v>45627</v>
      </c>
      <c r="D28" s="3">
        <v>1936464</v>
      </c>
      <c r="E28" s="3">
        <v>1840733</v>
      </c>
      <c r="F28" s="3">
        <v>95731</v>
      </c>
      <c r="G28" s="3">
        <v>17305598</v>
      </c>
      <c r="H28" s="13">
        <f t="shared" si="0"/>
        <v>173055.98</v>
      </c>
      <c r="L28" s="2">
        <v>7</v>
      </c>
      <c r="M28" s="4">
        <v>45627</v>
      </c>
      <c r="N28" s="3">
        <v>936464</v>
      </c>
      <c r="O28" s="3">
        <v>810355</v>
      </c>
      <c r="P28" s="3">
        <v>126109</v>
      </c>
      <c r="Q28" s="3">
        <v>24411478</v>
      </c>
      <c r="R28" s="13">
        <f t="shared" si="1"/>
        <v>244114.78</v>
      </c>
    </row>
    <row r="29" spans="2:18" ht="15">
      <c r="B29" s="2">
        <v>8</v>
      </c>
      <c r="C29" s="4">
        <v>45992</v>
      </c>
      <c r="D29" s="3">
        <v>1936464</v>
      </c>
      <c r="E29" s="3">
        <v>1849937</v>
      </c>
      <c r="F29" s="3">
        <v>86527</v>
      </c>
      <c r="G29" s="3">
        <v>15455661</v>
      </c>
      <c r="H29" s="13">
        <f t="shared" si="0"/>
        <v>154556.61000000002</v>
      </c>
      <c r="L29" s="2">
        <v>8</v>
      </c>
      <c r="M29" s="4">
        <v>45992</v>
      </c>
      <c r="N29" s="3">
        <v>936464</v>
      </c>
      <c r="O29" s="3">
        <v>814407</v>
      </c>
      <c r="P29" s="3">
        <v>122057</v>
      </c>
      <c r="Q29" s="3">
        <v>23597071</v>
      </c>
      <c r="R29" s="13">
        <f t="shared" si="1"/>
        <v>235970.71</v>
      </c>
    </row>
    <row r="30" spans="2:18" ht="15">
      <c r="B30" s="2">
        <v>9</v>
      </c>
      <c r="C30" s="4">
        <v>46357</v>
      </c>
      <c r="D30" s="3">
        <v>2936464</v>
      </c>
      <c r="E30" s="3">
        <v>2859186</v>
      </c>
      <c r="F30" s="3">
        <v>77278</v>
      </c>
      <c r="G30" s="3">
        <v>12596475</v>
      </c>
      <c r="H30" s="13">
        <f t="shared" si="0"/>
        <v>125964.75</v>
      </c>
      <c r="L30" s="2">
        <v>9</v>
      </c>
      <c r="M30" s="4">
        <v>46357</v>
      </c>
      <c r="N30" s="3">
        <v>936464</v>
      </c>
      <c r="O30" s="3">
        <v>818479</v>
      </c>
      <c r="P30" s="3">
        <v>117985</v>
      </c>
      <c r="Q30" s="3">
        <v>22778592</v>
      </c>
      <c r="R30" s="13">
        <f t="shared" si="1"/>
        <v>227785.92</v>
      </c>
    </row>
    <row r="31" spans="2:18" ht="15.75" thickBot="1">
      <c r="B31" s="6">
        <v>10</v>
      </c>
      <c r="C31" s="7">
        <v>46722</v>
      </c>
      <c r="D31" s="8">
        <v>936464</v>
      </c>
      <c r="E31" s="8">
        <v>873482</v>
      </c>
      <c r="F31" s="8">
        <v>62982</v>
      </c>
      <c r="G31" s="8">
        <v>11722993</v>
      </c>
      <c r="H31" s="14">
        <f t="shared" si="0"/>
        <v>117229.93000000001</v>
      </c>
      <c r="L31" s="6">
        <v>10</v>
      </c>
      <c r="M31" s="7">
        <v>46722</v>
      </c>
      <c r="N31" s="8">
        <v>936464</v>
      </c>
      <c r="O31" s="8">
        <v>822572</v>
      </c>
      <c r="P31" s="8">
        <v>113892</v>
      </c>
      <c r="Q31" s="8">
        <v>21956020</v>
      </c>
      <c r="R31" s="14">
        <f t="shared" si="1"/>
        <v>219560.2</v>
      </c>
    </row>
    <row r="32" spans="2:18">
      <c r="B32" s="2">
        <v>11</v>
      </c>
      <c r="C32" s="4">
        <v>47088</v>
      </c>
      <c r="D32" s="3">
        <v>936464</v>
      </c>
      <c r="E32" s="3">
        <v>877850</v>
      </c>
      <c r="F32" s="3">
        <v>58614</v>
      </c>
      <c r="G32" s="3">
        <v>10845143</v>
      </c>
      <c r="L32" s="2">
        <v>11</v>
      </c>
      <c r="M32" s="4">
        <v>47088</v>
      </c>
      <c r="N32" s="3">
        <v>10936464</v>
      </c>
      <c r="O32" s="3">
        <v>10826684</v>
      </c>
      <c r="P32" s="3">
        <v>109780</v>
      </c>
      <c r="Q32" s="3">
        <v>11129336</v>
      </c>
    </row>
    <row r="33" spans="2:17">
      <c r="B33" s="2">
        <v>12</v>
      </c>
      <c r="C33" s="4">
        <v>47453</v>
      </c>
      <c r="D33" s="3">
        <v>936464</v>
      </c>
      <c r="E33" s="3">
        <v>882239</v>
      </c>
      <c r="F33" s="3">
        <v>54225</v>
      </c>
      <c r="G33" s="3">
        <v>9962904</v>
      </c>
      <c r="L33" s="2">
        <v>12</v>
      </c>
      <c r="M33" s="4">
        <v>47453</v>
      </c>
      <c r="N33" s="3">
        <v>936464</v>
      </c>
      <c r="O33" s="3">
        <v>880818</v>
      </c>
      <c r="P33" s="3">
        <v>55646</v>
      </c>
      <c r="Q33" s="3">
        <v>10248518</v>
      </c>
    </row>
    <row r="34" spans="2:17">
      <c r="B34" s="2">
        <v>13</v>
      </c>
      <c r="C34" s="4">
        <v>47818</v>
      </c>
      <c r="D34" s="3">
        <v>936464</v>
      </c>
      <c r="E34" s="3">
        <v>886650</v>
      </c>
      <c r="F34" s="3">
        <v>49814</v>
      </c>
      <c r="G34" s="3">
        <v>9076254</v>
      </c>
      <c r="L34" s="2">
        <v>13</v>
      </c>
      <c r="M34" s="4">
        <v>47818</v>
      </c>
      <c r="N34" s="3">
        <v>936464</v>
      </c>
      <c r="O34" s="3">
        <v>885222</v>
      </c>
      <c r="P34" s="3">
        <v>51242</v>
      </c>
      <c r="Q34" s="3">
        <v>9363296</v>
      </c>
    </row>
    <row r="35" spans="2:17">
      <c r="B35" s="2">
        <v>14</v>
      </c>
      <c r="C35" s="4">
        <v>48183</v>
      </c>
      <c r="D35" s="3">
        <v>936464</v>
      </c>
      <c r="E35" s="3">
        <v>891083</v>
      </c>
      <c r="F35" s="3">
        <v>45381</v>
      </c>
      <c r="G35" s="3">
        <v>8185171</v>
      </c>
      <c r="L35" s="2">
        <v>14</v>
      </c>
      <c r="M35" s="4">
        <v>48183</v>
      </c>
      <c r="N35" s="3">
        <v>936464</v>
      </c>
      <c r="O35" s="3">
        <v>889648</v>
      </c>
      <c r="P35" s="3">
        <v>46816</v>
      </c>
      <c r="Q35" s="3">
        <v>8473648</v>
      </c>
    </row>
    <row r="36" spans="2:17">
      <c r="B36" s="2">
        <v>15</v>
      </c>
      <c r="C36" s="4">
        <v>48549</v>
      </c>
      <c r="D36" s="3">
        <v>936464</v>
      </c>
      <c r="E36" s="3">
        <v>895539</v>
      </c>
      <c r="F36" s="3">
        <v>40925</v>
      </c>
      <c r="G36" s="3">
        <v>7289632</v>
      </c>
      <c r="L36" s="2">
        <v>15</v>
      </c>
      <c r="M36" s="4">
        <v>48549</v>
      </c>
      <c r="N36" s="3">
        <v>936464</v>
      </c>
      <c r="O36" s="3">
        <v>894096</v>
      </c>
      <c r="P36" s="3">
        <v>42368</v>
      </c>
      <c r="Q36" s="3">
        <v>7579552</v>
      </c>
    </row>
    <row r="37" spans="2:17">
      <c r="B37" s="2">
        <v>16</v>
      </c>
      <c r="C37" s="4">
        <v>48914</v>
      </c>
      <c r="D37" s="3">
        <v>936464</v>
      </c>
      <c r="E37" s="3">
        <v>900016</v>
      </c>
      <c r="F37" s="3">
        <v>36448</v>
      </c>
      <c r="G37" s="3">
        <v>6389616</v>
      </c>
      <c r="L37" s="2">
        <v>16</v>
      </c>
      <c r="M37" s="4">
        <v>48914</v>
      </c>
      <c r="N37" s="3">
        <v>936464</v>
      </c>
      <c r="O37" s="3">
        <v>898567</v>
      </c>
      <c r="P37" s="3">
        <v>37897</v>
      </c>
      <c r="Q37" s="3">
        <v>6680985</v>
      </c>
    </row>
    <row r="38" spans="2:17">
      <c r="B38" s="2">
        <v>17</v>
      </c>
      <c r="C38" s="4">
        <v>49279</v>
      </c>
      <c r="D38" s="3">
        <v>936464</v>
      </c>
      <c r="E38" s="3">
        <v>904516</v>
      </c>
      <c r="F38" s="3">
        <v>31948</v>
      </c>
      <c r="G38" s="3">
        <v>5485100</v>
      </c>
      <c r="L38" s="2">
        <v>17</v>
      </c>
      <c r="M38" s="4">
        <v>49279</v>
      </c>
      <c r="N38" s="3">
        <v>936464</v>
      </c>
      <c r="O38" s="3">
        <v>903060</v>
      </c>
      <c r="P38" s="3">
        <v>33404</v>
      </c>
      <c r="Q38" s="3">
        <v>5777925</v>
      </c>
    </row>
    <row r="39" spans="2:17">
      <c r="B39" s="2">
        <v>18</v>
      </c>
      <c r="C39" s="4">
        <v>49644</v>
      </c>
      <c r="D39" s="3">
        <v>936464</v>
      </c>
      <c r="E39" s="3">
        <v>909039</v>
      </c>
      <c r="F39" s="3">
        <v>27425</v>
      </c>
      <c r="G39" s="3">
        <v>4576061</v>
      </c>
      <c r="L39" s="2">
        <v>18</v>
      </c>
      <c r="M39" s="4">
        <v>49644</v>
      </c>
      <c r="N39" s="3">
        <v>936464</v>
      </c>
      <c r="O39" s="3">
        <v>907575</v>
      </c>
      <c r="P39" s="3">
        <v>28889</v>
      </c>
      <c r="Q39" s="3">
        <v>4870350</v>
      </c>
    </row>
    <row r="40" spans="2:17">
      <c r="B40" s="2">
        <v>19</v>
      </c>
      <c r="C40" s="4">
        <v>50010</v>
      </c>
      <c r="D40" s="3">
        <v>936464</v>
      </c>
      <c r="E40" s="3">
        <v>913584</v>
      </c>
      <c r="F40" s="3">
        <v>22880</v>
      </c>
      <c r="G40" s="3">
        <v>3662477</v>
      </c>
      <c r="L40" s="2">
        <v>19</v>
      </c>
      <c r="M40" s="4">
        <v>50010</v>
      </c>
      <c r="N40" s="3">
        <v>936464</v>
      </c>
      <c r="O40" s="3">
        <v>912113</v>
      </c>
      <c r="P40" s="3">
        <v>24351</v>
      </c>
      <c r="Q40" s="3">
        <v>3958237</v>
      </c>
    </row>
    <row r="41" spans="2:17">
      <c r="B41" s="2">
        <v>20</v>
      </c>
      <c r="C41" s="4">
        <v>50375</v>
      </c>
      <c r="D41" s="3">
        <v>936464</v>
      </c>
      <c r="E41" s="3">
        <v>918152</v>
      </c>
      <c r="F41" s="3">
        <v>18312</v>
      </c>
      <c r="G41" s="3">
        <v>2744325</v>
      </c>
      <c r="L41" s="2">
        <v>20</v>
      </c>
      <c r="M41" s="4">
        <v>50375</v>
      </c>
      <c r="N41" s="3">
        <v>936464</v>
      </c>
      <c r="O41" s="3">
        <v>916673</v>
      </c>
      <c r="P41" s="3">
        <v>19791</v>
      </c>
      <c r="Q41" s="3">
        <v>3041564</v>
      </c>
    </row>
    <row r="42" spans="2:17">
      <c r="B42" s="2">
        <v>21</v>
      </c>
      <c r="C42" s="4">
        <v>50740</v>
      </c>
      <c r="D42" s="3">
        <v>936464</v>
      </c>
      <c r="E42" s="3">
        <v>922743</v>
      </c>
      <c r="F42" s="3">
        <v>13721</v>
      </c>
      <c r="G42" s="3">
        <v>1821582</v>
      </c>
      <c r="L42" s="2">
        <v>21</v>
      </c>
      <c r="M42" s="4">
        <v>50740</v>
      </c>
      <c r="N42" s="3">
        <v>936464</v>
      </c>
      <c r="O42" s="3">
        <v>921257</v>
      </c>
      <c r="P42" s="3">
        <v>15207</v>
      </c>
      <c r="Q42" s="3">
        <v>2120307</v>
      </c>
    </row>
    <row r="43" spans="2:17">
      <c r="B43" s="2">
        <v>22</v>
      </c>
      <c r="C43" s="4">
        <v>51105</v>
      </c>
      <c r="D43" s="3">
        <v>936464</v>
      </c>
      <c r="E43" s="3">
        <v>927357</v>
      </c>
      <c r="F43" s="3">
        <v>9107</v>
      </c>
      <c r="G43" s="3">
        <v>894225</v>
      </c>
      <c r="L43" s="2">
        <v>22</v>
      </c>
      <c r="M43" s="4">
        <v>51105</v>
      </c>
      <c r="N43" s="3">
        <v>936464</v>
      </c>
      <c r="O43" s="3">
        <v>925863</v>
      </c>
      <c r="P43" s="3">
        <v>10601</v>
      </c>
      <c r="Q43" s="3">
        <v>1194444</v>
      </c>
    </row>
    <row r="44" spans="2:17">
      <c r="B44" s="2">
        <v>23</v>
      </c>
      <c r="C44" s="4">
        <v>51471</v>
      </c>
      <c r="D44" s="3">
        <v>898696</v>
      </c>
      <c r="E44" s="3">
        <v>894225</v>
      </c>
      <c r="F44" s="3">
        <v>4471</v>
      </c>
      <c r="G44" s="2">
        <v>0</v>
      </c>
      <c r="L44" s="2">
        <v>23</v>
      </c>
      <c r="M44" s="4">
        <v>51471</v>
      </c>
      <c r="N44" s="3">
        <v>936464</v>
      </c>
      <c r="O44" s="3">
        <v>930492</v>
      </c>
      <c r="P44" s="3">
        <v>5972</v>
      </c>
      <c r="Q44" s="3">
        <v>263952</v>
      </c>
    </row>
    <row r="45" spans="2:17">
      <c r="B45" s="2" t="s">
        <v>8</v>
      </c>
      <c r="C45" s="2" t="s">
        <v>8</v>
      </c>
      <c r="L45" s="2">
        <v>24</v>
      </c>
      <c r="M45" s="4">
        <v>51836</v>
      </c>
      <c r="N45" s="3">
        <v>265271</v>
      </c>
      <c r="O45" s="3">
        <v>263952</v>
      </c>
      <c r="P45" s="3">
        <v>1319</v>
      </c>
      <c r="Q45" s="2">
        <v>0</v>
      </c>
    </row>
    <row r="46" spans="2:17">
      <c r="B46" s="2">
        <v>23</v>
      </c>
      <c r="C46" s="9" t="s">
        <v>11</v>
      </c>
      <c r="D46" s="3">
        <v>31500904</v>
      </c>
      <c r="E46" s="3">
        <v>30000000</v>
      </c>
      <c r="F46" s="3">
        <v>1500904</v>
      </c>
      <c r="G46" s="2">
        <v>0</v>
      </c>
      <c r="L46" s="2" t="s">
        <v>8</v>
      </c>
      <c r="M46" s="2" t="s">
        <v>8</v>
      </c>
    </row>
    <row r="47" spans="2:17">
      <c r="L47" s="2">
        <v>24</v>
      </c>
      <c r="M47" s="9" t="s">
        <v>11</v>
      </c>
      <c r="N47" s="3">
        <v>31803943</v>
      </c>
      <c r="O47" s="3">
        <v>30000000</v>
      </c>
      <c r="P47" s="3">
        <v>1803943</v>
      </c>
      <c r="Q47" s="2">
        <v>0</v>
      </c>
    </row>
  </sheetData>
  <mergeCells count="12">
    <mergeCell ref="D1:G1"/>
    <mergeCell ref="H1:R1"/>
    <mergeCell ref="D2:G2"/>
    <mergeCell ref="H2:R2"/>
    <mergeCell ref="B3:H4"/>
    <mergeCell ref="L3:R4"/>
    <mergeCell ref="C6:E6"/>
    <mergeCell ref="M6:O6"/>
    <mergeCell ref="C7:E7"/>
    <mergeCell ref="M7:O7"/>
    <mergeCell ref="C9:E9"/>
    <mergeCell ref="M9:O9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繰上返済シミュレーション（固定金利）</vt:lpstr>
      <vt:lpstr>繰上返済シミュレーション (変動金利)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2018-08-07T12:36:29Z</dcterms:modified>
</cp:coreProperties>
</file>